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e\Google Drive\Blog Drafts\"/>
    </mc:Choice>
  </mc:AlternateContent>
  <bookViews>
    <workbookView xWindow="0" yWindow="0" windowWidth="20490" windowHeight="8820" activeTab="1"/>
  </bookViews>
  <sheets>
    <sheet name="copy" sheetId="1" r:id="rId1"/>
    <sheet name="analysis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2" i="2" l="1"/>
  <c r="BF11" i="2"/>
  <c r="BF9" i="2"/>
  <c r="BF8" i="2"/>
  <c r="BF7" i="2"/>
  <c r="BB24" i="2"/>
  <c r="AZ24" i="2"/>
  <c r="BA24" i="2" s="1"/>
  <c r="BB23" i="2"/>
  <c r="BA23" i="2"/>
  <c r="AZ23" i="2"/>
  <c r="BB22" i="2"/>
  <c r="BA22" i="2"/>
  <c r="AZ22" i="2"/>
  <c r="BB21" i="2"/>
  <c r="AZ21" i="2"/>
  <c r="BA21" i="2" s="1"/>
  <c r="BB20" i="2"/>
  <c r="AZ20" i="2"/>
  <c r="BA20" i="2" s="1"/>
  <c r="BB19" i="2"/>
  <c r="BA19" i="2"/>
  <c r="AZ19" i="2"/>
  <c r="BB18" i="2"/>
  <c r="BA18" i="2"/>
  <c r="AZ18" i="2"/>
  <c r="BB17" i="2"/>
  <c r="AZ17" i="2"/>
  <c r="BA17" i="2" s="1"/>
  <c r="BB16" i="2"/>
  <c r="AZ16" i="2"/>
  <c r="BA16" i="2" s="1"/>
  <c r="BB15" i="2"/>
  <c r="BA15" i="2"/>
  <c r="AZ15" i="2"/>
  <c r="BB14" i="2"/>
  <c r="BA14" i="2"/>
  <c r="AZ14" i="2"/>
  <c r="BB13" i="2"/>
  <c r="AZ13" i="2"/>
  <c r="BA13" i="2" s="1"/>
  <c r="BB12" i="2"/>
  <c r="AZ12" i="2"/>
  <c r="BA12" i="2" s="1"/>
  <c r="BB11" i="2"/>
  <c r="BA11" i="2"/>
  <c r="AZ11" i="2"/>
  <c r="BB10" i="2"/>
  <c r="BA10" i="2"/>
  <c r="AZ10" i="2"/>
  <c r="BB9" i="2"/>
  <c r="AZ9" i="2"/>
  <c r="BA9" i="2" s="1"/>
  <c r="BB8" i="2"/>
  <c r="AZ8" i="2"/>
  <c r="BA8" i="2" s="1"/>
  <c r="BB7" i="2"/>
  <c r="BA7" i="2"/>
  <c r="AZ7" i="2"/>
  <c r="AX24" i="2"/>
  <c r="AX23" i="2"/>
  <c r="AX22" i="2"/>
  <c r="AX20" i="2"/>
  <c r="AX19" i="2"/>
  <c r="AX18" i="2"/>
  <c r="AX16" i="2"/>
  <c r="AX15" i="2"/>
  <c r="AX14" i="2"/>
  <c r="AX12" i="2"/>
  <c r="AX11" i="2"/>
  <c r="AX10" i="2"/>
  <c r="AX8" i="2"/>
  <c r="AX7" i="2"/>
  <c r="AW23" i="2"/>
  <c r="AW22" i="2"/>
  <c r="AW19" i="2"/>
  <c r="AW18" i="2"/>
  <c r="AW15" i="2"/>
  <c r="AW14" i="2"/>
  <c r="AW11" i="2"/>
  <c r="AW10" i="2"/>
  <c r="AW7" i="2"/>
  <c r="AT24" i="2" l="1"/>
  <c r="AT20" i="2"/>
  <c r="AT16" i="2"/>
  <c r="AT12" i="2"/>
  <c r="AT8" i="2"/>
  <c r="AS15" i="2"/>
  <c r="AS17" i="2"/>
  <c r="AS19" i="2"/>
  <c r="AS21" i="2"/>
  <c r="AS22" i="2" s="1"/>
  <c r="AS20" i="2"/>
  <c r="AS16" i="2"/>
  <c r="AS14" i="2" s="1"/>
  <c r="AS24" i="2"/>
  <c r="AS25" i="2" s="1"/>
  <c r="AS18" i="2"/>
  <c r="AS12" i="2"/>
  <c r="AS13" i="2" s="1"/>
  <c r="AS9" i="2"/>
  <c r="AS7" i="2"/>
  <c r="AS8" i="2"/>
  <c r="AR24" i="2"/>
  <c r="AR25" i="2" s="1"/>
  <c r="AR20" i="2"/>
  <c r="AR21" i="2" s="1"/>
  <c r="AR22" i="2" s="1"/>
  <c r="AR16" i="2"/>
  <c r="AR17" i="2" s="1"/>
  <c r="AR12" i="2"/>
  <c r="AR13" i="2" s="1"/>
  <c r="AR18" i="2"/>
  <c r="AR9" i="2"/>
  <c r="AR7" i="2"/>
  <c r="J24" i="2"/>
  <c r="J20" i="2"/>
  <c r="J16" i="2"/>
  <c r="J12" i="2"/>
  <c r="AR8" i="2"/>
  <c r="J8" i="2"/>
  <c r="AG25" i="2"/>
  <c r="AG23" i="2"/>
  <c r="AG22" i="2"/>
  <c r="AG21" i="2"/>
  <c r="AG19" i="2"/>
  <c r="AG18" i="2"/>
  <c r="AG17" i="2"/>
  <c r="AG15" i="2"/>
  <c r="AG14" i="2"/>
  <c r="AG13" i="2"/>
  <c r="AG11" i="2"/>
  <c r="AG10" i="2"/>
  <c r="AG9" i="2"/>
  <c r="AG7" i="2"/>
  <c r="V25" i="2"/>
  <c r="V23" i="2"/>
  <c r="V22" i="2"/>
  <c r="V21" i="2"/>
  <c r="V19" i="2"/>
  <c r="V17" i="2"/>
  <c r="V15" i="2"/>
  <c r="V13" i="2"/>
  <c r="V11" i="2"/>
  <c r="V10" i="2"/>
  <c r="V9" i="2"/>
  <c r="V7" i="2"/>
  <c r="J6" i="2"/>
  <c r="J7" i="2"/>
  <c r="J9" i="2"/>
  <c r="J10" i="2"/>
  <c r="J11" i="2"/>
  <c r="J13" i="2"/>
  <c r="J14" i="2"/>
  <c r="J15" i="2"/>
  <c r="J17" i="2"/>
  <c r="J18" i="2"/>
  <c r="J19" i="2"/>
  <c r="J21" i="2"/>
  <c r="J22" i="2"/>
  <c r="J23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AS11" i="2" l="1"/>
  <c r="AS23" i="2"/>
  <c r="AR19" i="2"/>
  <c r="AR15" i="2"/>
  <c r="AR14" i="2" s="1"/>
  <c r="AR11" i="2"/>
  <c r="AR23" i="2"/>
  <c r="AO12" i="1"/>
  <c r="AN12" i="1"/>
  <c r="AM12" i="1"/>
  <c r="AL12" i="1"/>
  <c r="AK12" i="1"/>
  <c r="AO11" i="1"/>
  <c r="AN11" i="1"/>
  <c r="AM11" i="1"/>
  <c r="AL11" i="1"/>
  <c r="AK11" i="1"/>
  <c r="AO10" i="1"/>
  <c r="AN10" i="1"/>
  <c r="AM10" i="1"/>
  <c r="AL10" i="1"/>
  <c r="AK10" i="1"/>
  <c r="AO9" i="1"/>
  <c r="AO8" i="1"/>
  <c r="AO7" i="1"/>
</calcChain>
</file>

<file path=xl/sharedStrings.xml><?xml version="1.0" encoding="utf-8"?>
<sst xmlns="http://schemas.openxmlformats.org/spreadsheetml/2006/main" count="758" uniqueCount="96">
  <si>
    <t>Main Reason for Migration</t>
  </si>
  <si>
    <t>All countries</t>
  </si>
  <si>
    <t>British</t>
  </si>
  <si>
    <t>Non-British</t>
  </si>
  <si>
    <r>
      <t>European Union</t>
    </r>
    <r>
      <rPr>
        <vertAlign val="superscript"/>
        <sz val="8"/>
        <rFont val="Arial"/>
        <family val="2"/>
      </rPr>
      <t>1</t>
    </r>
  </si>
  <si>
    <r>
      <t>Non-European Union</t>
    </r>
    <r>
      <rPr>
        <vertAlign val="superscript"/>
        <sz val="8"/>
        <rFont val="Arial"/>
        <family val="2"/>
      </rPr>
      <t>2</t>
    </r>
  </si>
  <si>
    <t>European Union
EU15</t>
  </si>
  <si>
    <t>European Union
EU8</t>
  </si>
  <si>
    <t>European Union
EU2</t>
  </si>
  <si>
    <t>All</t>
  </si>
  <si>
    <r>
      <t>Commonwealth</t>
    </r>
    <r>
      <rPr>
        <vertAlign val="superscript"/>
        <sz val="8"/>
        <rFont val="Arial"/>
        <family val="2"/>
      </rPr>
      <t>3</t>
    </r>
  </si>
  <si>
    <r>
      <t>Other Foreign</t>
    </r>
    <r>
      <rPr>
        <vertAlign val="superscript"/>
        <sz val="8"/>
        <rFont val="Arial"/>
        <family val="2"/>
      </rPr>
      <t>4</t>
    </r>
  </si>
  <si>
    <r>
      <t>All</t>
    </r>
    <r>
      <rPr>
        <vertAlign val="superscript"/>
        <sz val="8"/>
        <rFont val="Arial"/>
        <family val="2"/>
      </rPr>
      <t>3</t>
    </r>
  </si>
  <si>
    <t>Old</t>
  </si>
  <si>
    <r>
      <t>New</t>
    </r>
    <r>
      <rPr>
        <vertAlign val="superscript"/>
        <sz val="8"/>
        <rFont val="Arial"/>
        <family val="2"/>
      </rPr>
      <t>3</t>
    </r>
  </si>
  <si>
    <t>Estimate</t>
  </si>
  <si>
    <t>+/-CI</t>
  </si>
  <si>
    <t>Sig?</t>
  </si>
  <si>
    <t>Inflow</t>
  </si>
  <si>
    <r>
      <t>All reasons</t>
    </r>
    <r>
      <rPr>
        <vertAlign val="superscript"/>
        <sz val="8"/>
        <rFont val="Arial"/>
        <family val="2"/>
      </rPr>
      <t>5</t>
    </r>
  </si>
  <si>
    <r>
      <t>Employment</t>
    </r>
    <r>
      <rPr>
        <vertAlign val="superscript"/>
        <sz val="8"/>
        <rFont val="Arial"/>
        <family val="2"/>
      </rPr>
      <t>6</t>
    </r>
  </si>
  <si>
    <r>
      <t>Study</t>
    </r>
    <r>
      <rPr>
        <vertAlign val="superscript"/>
        <sz val="8"/>
        <rFont val="Arial"/>
        <family val="2"/>
      </rPr>
      <t>7</t>
    </r>
  </si>
  <si>
    <t>Outflow</t>
  </si>
  <si>
    <t>All reasons5</t>
  </si>
  <si>
    <t>No</t>
  </si>
  <si>
    <t>Employment6</t>
  </si>
  <si>
    <t>Study7</t>
  </si>
  <si>
    <t>.</t>
  </si>
  <si>
    <t>Down</t>
  </si>
  <si>
    <t>Up</t>
  </si>
  <si>
    <t>Year</t>
  </si>
  <si>
    <t>Vector</t>
  </si>
  <si>
    <t>Date</t>
  </si>
  <si>
    <t>Reason</t>
  </si>
  <si>
    <t>EU</t>
  </si>
  <si>
    <t>Commonwealth</t>
  </si>
  <si>
    <t>Aliens</t>
  </si>
  <si>
    <t>2014 In</t>
  </si>
  <si>
    <t>Employment</t>
  </si>
  <si>
    <t>Study</t>
  </si>
  <si>
    <t>2014 Out</t>
  </si>
  <si>
    <t>Sum</t>
  </si>
  <si>
    <t>British(W)</t>
  </si>
  <si>
    <t>EU(W)</t>
  </si>
  <si>
    <t>Commonwealth(W)</t>
  </si>
  <si>
    <t>Aliens(W)</t>
  </si>
  <si>
    <t>British(S)</t>
  </si>
  <si>
    <t>EU(S)</t>
  </si>
  <si>
    <t>Commonwealth(S)</t>
  </si>
  <si>
    <t>Aliens(S)</t>
  </si>
  <si>
    <t>2013 In</t>
  </si>
  <si>
    <t>2013 Out</t>
  </si>
  <si>
    <t>2012 In</t>
  </si>
  <si>
    <t>2012 Out</t>
  </si>
  <si>
    <t>2011 In</t>
  </si>
  <si>
    <t>2011 Out</t>
  </si>
  <si>
    <t>2010 In</t>
  </si>
  <si>
    <t>2010 Out</t>
  </si>
  <si>
    <t>Immigration, 2010</t>
  </si>
  <si>
    <t>Emmigration 2010</t>
  </si>
  <si>
    <t>Immigration, 2011</t>
  </si>
  <si>
    <t>Immigration, 2012</t>
  </si>
  <si>
    <t>Immigration, 2013</t>
  </si>
  <si>
    <t>Immigration, 2014</t>
  </si>
  <si>
    <t>Emmigration, 2011</t>
  </si>
  <si>
    <t>Emmigtration, 2012</t>
  </si>
  <si>
    <t>Emmigration 2013</t>
  </si>
  <si>
    <t>Emmigration 2014</t>
  </si>
  <si>
    <t>Aliens(Study)</t>
  </si>
  <si>
    <t>Commonwealth(Study)</t>
  </si>
  <si>
    <t>EU(Study)</t>
  </si>
  <si>
    <t>British(Study)</t>
  </si>
  <si>
    <t>Aliens(Work)</t>
  </si>
  <si>
    <t>Commonwealth(Work)</t>
  </si>
  <si>
    <t>EU(Work)</t>
  </si>
  <si>
    <t>British(Work)</t>
  </si>
  <si>
    <t>Net Migration</t>
  </si>
  <si>
    <t>Net Economic Migration</t>
  </si>
  <si>
    <t>% of Net is EU</t>
  </si>
  <si>
    <t>Work % EU</t>
  </si>
  <si>
    <t>This table perfroms sums on the columns of the table in worksheet:copy</t>
  </si>
  <si>
    <t>This table transposes work and study</t>
  </si>
  <si>
    <t>This table is a copy of the table to the left</t>
  </si>
  <si>
    <t>This table is chart optimised from the table to left</t>
  </si>
  <si>
    <t>Table 1</t>
  </si>
  <si>
    <t>Table 2</t>
  </si>
  <si>
    <t>Table 3</t>
  </si>
  <si>
    <t>Table 4</t>
  </si>
  <si>
    <t>Work vs Study (In)</t>
  </si>
  <si>
    <t>EU Work</t>
  </si>
  <si>
    <t>Others Work</t>
  </si>
  <si>
    <t>%of worker immigrants from EU</t>
  </si>
  <si>
    <t>Table 5</t>
  </si>
  <si>
    <t>Table 6</t>
  </si>
  <si>
    <t>Table 7</t>
  </si>
  <si>
    <t>From Table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</si>
</sst>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;[Red]#;\-"/>
    <numFmt numFmtId="165" formatCode="0;[Red]0;0\~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9">
    <xf numFmtId="0" fontId="0" fillId="0" borderId="0" xfId="0"/>
    <xf numFmtId="0" fontId="1" fillId="0" borderId="4" xfId="0" applyFont="1" applyBorder="1" applyAlignment="1" applyProtection="1">
      <alignment horizontal="right" vertical="top"/>
    </xf>
    <xf numFmtId="49" fontId="1" fillId="0" borderId="4" xfId="0" applyNumberFormat="1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horizontal="right" vertical="top"/>
    </xf>
    <xf numFmtId="49" fontId="2" fillId="0" borderId="4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164" fontId="1" fillId="0" borderId="0" xfId="0" applyNumberFormat="1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/>
    </xf>
    <xf numFmtId="165" fontId="1" fillId="0" borderId="0" xfId="0" applyNumberFormat="1" applyFont="1" applyFill="1" applyAlignment="1" applyProtection="1">
      <alignment horizontal="right" vertical="top"/>
    </xf>
    <xf numFmtId="165" fontId="2" fillId="0" borderId="0" xfId="0" applyNumberFormat="1" applyFont="1" applyBorder="1" applyAlignment="1" applyProtection="1">
      <alignment vertical="top"/>
    </xf>
    <xf numFmtId="49" fontId="2" fillId="0" borderId="0" xfId="0" applyNumberFormat="1" applyFont="1" applyFill="1" applyAlignment="1" applyProtection="1">
      <alignment horizontal="left" vertical="top" wrapText="1"/>
    </xf>
    <xf numFmtId="165" fontId="2" fillId="0" borderId="0" xfId="0" applyNumberFormat="1" applyFont="1" applyFill="1" applyAlignment="1" applyProtection="1">
      <alignment horizontal="right" vertical="top"/>
    </xf>
    <xf numFmtId="165" fontId="7" fillId="0" borderId="0" xfId="0" applyNumberFormat="1" applyFont="1" applyFill="1" applyAlignment="1" applyProtection="1">
      <alignment horizontal="right" vertical="top"/>
    </xf>
    <xf numFmtId="165" fontId="8" fillId="0" borderId="0" xfId="0" applyNumberFormat="1" applyFont="1" applyFill="1" applyAlignment="1" applyProtection="1">
      <alignment horizontal="right" vertical="top"/>
    </xf>
    <xf numFmtId="165" fontId="8" fillId="0" borderId="0" xfId="0" applyNumberFormat="1" applyFont="1" applyBorder="1" applyAlignment="1" applyProtection="1">
      <alignment vertical="top"/>
    </xf>
    <xf numFmtId="49" fontId="2" fillId="0" borderId="5" xfId="0" applyNumberFormat="1" applyFont="1" applyFill="1" applyBorder="1" applyAlignment="1" applyProtection="1">
      <alignment horizontal="left" vertical="top" wrapText="1"/>
    </xf>
    <xf numFmtId="165" fontId="7" fillId="0" borderId="5" xfId="0" applyNumberFormat="1" applyFont="1" applyFill="1" applyBorder="1" applyAlignment="1" applyProtection="1">
      <alignment horizontal="right" vertical="top"/>
    </xf>
    <xf numFmtId="165" fontId="8" fillId="0" borderId="5" xfId="0" applyNumberFormat="1" applyFont="1" applyFill="1" applyBorder="1" applyAlignment="1" applyProtection="1">
      <alignment horizontal="right" vertical="top"/>
    </xf>
    <xf numFmtId="165" fontId="8" fillId="0" borderId="5" xfId="0" applyNumberFormat="1" applyFont="1" applyBorder="1" applyAlignment="1" applyProtection="1">
      <alignment vertical="top"/>
    </xf>
    <xf numFmtId="0" fontId="0" fillId="0" borderId="0" xfId="0" applyNumberFormat="1"/>
    <xf numFmtId="0" fontId="10" fillId="0" borderId="0" xfId="0" applyFont="1"/>
    <xf numFmtId="0" fontId="10" fillId="2" borderId="0" xfId="0" applyFont="1" applyFill="1"/>
    <xf numFmtId="0" fontId="10" fillId="0" borderId="6" xfId="0" applyFont="1" applyBorder="1"/>
    <xf numFmtId="0" fontId="10" fillId="0" borderId="0" xfId="0" applyFont="1" applyBorder="1"/>
    <xf numFmtId="9" fontId="0" fillId="0" borderId="0" xfId="1" applyFont="1"/>
    <xf numFmtId="0" fontId="0" fillId="0" borderId="0" xfId="0" applyAlignment="1">
      <alignment textRotation="54" wrapText="1"/>
    </xf>
    <xf numFmtId="0" fontId="10" fillId="0" borderId="7" xfId="0" applyFont="1" applyBorder="1"/>
    <xf numFmtId="0" fontId="10" fillId="2" borderId="7" xfId="0" applyFont="1" applyFill="1" applyBorder="1"/>
    <xf numFmtId="0" fontId="0" fillId="0" borderId="7" xfId="0" applyBorder="1"/>
    <xf numFmtId="9" fontId="0" fillId="0" borderId="7" xfId="1" applyFont="1" applyBorder="1"/>
    <xf numFmtId="10" fontId="0" fillId="0" borderId="0" xfId="0" applyNumberFormat="1"/>
    <xf numFmtId="0" fontId="0" fillId="0" borderId="4" xfId="0" applyBorder="1" applyAlignment="1">
      <alignment textRotation="54" wrapText="1"/>
    </xf>
    <xf numFmtId="0" fontId="0" fillId="0" borderId="9" xfId="0" applyBorder="1" applyAlignment="1">
      <alignment textRotation="54" wrapText="1"/>
    </xf>
    <xf numFmtId="0" fontId="0" fillId="0" borderId="8" xfId="0" applyBorder="1"/>
    <xf numFmtId="9" fontId="0" fillId="0" borderId="8" xfId="1" applyFont="1" applyBorder="1"/>
    <xf numFmtId="0" fontId="11" fillId="0" borderId="0" xfId="0" applyFont="1"/>
    <xf numFmtId="0" fontId="1" fillId="0" borderId="1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/>
    </xf>
    <xf numFmtId="0" fontId="0" fillId="0" borderId="1" xfId="0" applyBorder="1" applyAlignment="1" applyProtection="1">
      <alignment vertical="top" wrapText="1"/>
    </xf>
    <xf numFmtId="0" fontId="0" fillId="0" borderId="0" xfId="0" applyBorder="1" applyAlignment="1" applyProtection="1"/>
    <xf numFmtId="0" fontId="0" fillId="0" borderId="4" xfId="0" applyBorder="1" applyAlignment="1" applyProtection="1"/>
    <xf numFmtId="0" fontId="2" fillId="0" borderId="2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" xfId="0" applyBorder="1" applyAlignment="1" applyProtection="1"/>
    <xf numFmtId="0" fontId="5" fillId="0" borderId="0" xfId="0" applyFont="1" applyBorder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2" fillId="0" borderId="2" xfId="0" applyFont="1" applyBorder="1" applyAlignment="1" applyProtection="1">
      <alignment vertical="top" wrapText="1"/>
    </xf>
    <xf numFmtId="0" fontId="0" fillId="0" borderId="10" xfId="0" applyBorder="1" applyAlignment="1">
      <alignment textRotation="54" wrapText="1"/>
    </xf>
    <xf numFmtId="0" fontId="0" fillId="0" borderId="11" xfId="0" applyBorder="1" applyAlignment="1">
      <alignment textRotation="54" wrapText="1"/>
    </xf>
    <xf numFmtId="0" fontId="0" fillId="0" borderId="12" xfId="0" applyBorder="1"/>
    <xf numFmtId="0" fontId="0" fillId="0" borderId="13" xfId="0" applyBorder="1"/>
    <xf numFmtId="0" fontId="0" fillId="0" borderId="0" xfId="0" applyBorder="1" applyAlignment="1">
      <alignment textRotation="54" wrapText="1"/>
    </xf>
    <xf numFmtId="0" fontId="0" fillId="0" borderId="0" xfId="0" applyBorder="1"/>
    <xf numFmtId="0" fontId="0" fillId="0" borderId="8" xfId="0" applyBorder="1" applyAlignment="1">
      <alignment textRotation="54" wrapText="1"/>
    </xf>
    <xf numFmtId="10" fontId="0" fillId="0" borderId="8" xfId="0" applyNumberFormat="1" applyBorder="1"/>
  </cellXfs>
  <cellStyles count="2">
    <cellStyle name="Normal" xfId="0" builtinId="0"/>
    <cellStyle name="Percent" xfId="1" builtinId="5"/>
  </cellStyles>
  <dxfs count="219">
    <dxf>
      <numFmt numFmtId="0" formatCode="General"/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  <dxf>
      <fill>
        <patternFill>
          <bgColor indexed="47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41154720188853E-2"/>
          <c:y val="2.1698839825202321E-2"/>
          <c:w val="0.90993931439534426"/>
          <c:h val="0.82271561034850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analysis!$D$5</c:f>
              <c:strCache>
                <c:ptCount val="1"/>
                <c:pt idx="0">
                  <c:v>All countries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analysis!$A$6:$C$40</c:f>
              <c:strCache>
                <c:ptCount val="50"/>
                <c:pt idx="0">
                  <c:v>2014</c:v>
                </c:pt>
                <c:pt idx="2">
                  <c:v>2014</c:v>
                </c:pt>
                <c:pt idx="3">
                  <c:v>Employment6</c:v>
                </c:pt>
                <c:pt idx="5">
                  <c:v>Study7</c:v>
                </c:pt>
                <c:pt idx="6">
                  <c:v>2014</c:v>
                </c:pt>
                <c:pt idx="8">
                  <c:v>2014</c:v>
                </c:pt>
                <c:pt idx="9">
                  <c:v>Employment6</c:v>
                </c:pt>
                <c:pt idx="11">
                  <c:v>Study7</c:v>
                </c:pt>
                <c:pt idx="12">
                  <c:v>2013</c:v>
                </c:pt>
                <c:pt idx="14">
                  <c:v>2013</c:v>
                </c:pt>
                <c:pt idx="15">
                  <c:v>Employment6</c:v>
                </c:pt>
                <c:pt idx="17">
                  <c:v>Study7</c:v>
                </c:pt>
                <c:pt idx="18">
                  <c:v>2013</c:v>
                </c:pt>
                <c:pt idx="20">
                  <c:v>2013</c:v>
                </c:pt>
                <c:pt idx="21">
                  <c:v>Employment6</c:v>
                </c:pt>
                <c:pt idx="23">
                  <c:v>Study7</c:v>
                </c:pt>
                <c:pt idx="24">
                  <c:v>2012</c:v>
                </c:pt>
                <c:pt idx="26">
                  <c:v>2012</c:v>
                </c:pt>
                <c:pt idx="27">
                  <c:v>Employment6</c:v>
                </c:pt>
                <c:pt idx="29">
                  <c:v>Study7</c:v>
                </c:pt>
                <c:pt idx="30">
                  <c:v>2012</c:v>
                </c:pt>
                <c:pt idx="31">
                  <c:v>2012</c:v>
                </c:pt>
                <c:pt idx="32">
                  <c:v>Employment6</c:v>
                </c:pt>
                <c:pt idx="33">
                  <c:v>Study7</c:v>
                </c:pt>
                <c:pt idx="34">
                  <c:v>2011</c:v>
                </c:pt>
                <c:pt idx="35">
                  <c:v>2011</c:v>
                </c:pt>
                <c:pt idx="36">
                  <c:v>Employment6</c:v>
                </c:pt>
                <c:pt idx="37">
                  <c:v>Study7</c:v>
                </c:pt>
                <c:pt idx="38">
                  <c:v>2011</c:v>
                </c:pt>
                <c:pt idx="39">
                  <c:v>2011</c:v>
                </c:pt>
                <c:pt idx="40">
                  <c:v>Employment6</c:v>
                </c:pt>
                <c:pt idx="41">
                  <c:v>Study7</c:v>
                </c:pt>
                <c:pt idx="42">
                  <c:v>2010</c:v>
                </c:pt>
                <c:pt idx="43">
                  <c:v>2010</c:v>
                </c:pt>
                <c:pt idx="44">
                  <c:v>Employment6</c:v>
                </c:pt>
                <c:pt idx="45">
                  <c:v>Study7</c:v>
                </c:pt>
                <c:pt idx="46">
                  <c:v>2010</c:v>
                </c:pt>
                <c:pt idx="47">
                  <c:v>2010</c:v>
                </c:pt>
                <c:pt idx="48">
                  <c:v>Employment6</c:v>
                </c:pt>
                <c:pt idx="49">
                  <c:v>Study7</c:v>
                </c:pt>
              </c:strCache>
            </c:strRef>
          </c:cat>
          <c:val>
            <c:numRef>
              <c:f>analysis!$D$6:$D$40</c:f>
            </c:numRef>
          </c:val>
          <c:extLst>
            <c:ext xmlns:c16="http://schemas.microsoft.com/office/drawing/2014/chart" uri="{C3380CC4-5D6E-409C-BE32-E72D297353CC}">
              <c16:uniqueId val="{00000000-3264-4E9A-83A1-7609E263113F}"/>
            </c:ext>
          </c:extLst>
        </c:ser>
        <c:ser>
          <c:idx val="1"/>
          <c:order val="1"/>
          <c:tx>
            <c:strRef>
              <c:f>analysis!$E$5</c:f>
              <c:strCache>
                <c:ptCount val="1"/>
                <c:pt idx="0">
                  <c:v>British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analysis!$A$6:$C$40</c:f>
              <c:strCache>
                <c:ptCount val="50"/>
                <c:pt idx="0">
                  <c:v>2014</c:v>
                </c:pt>
                <c:pt idx="2">
                  <c:v>2014</c:v>
                </c:pt>
                <c:pt idx="3">
                  <c:v>Employment6</c:v>
                </c:pt>
                <c:pt idx="5">
                  <c:v>Study7</c:v>
                </c:pt>
                <c:pt idx="6">
                  <c:v>2014</c:v>
                </c:pt>
                <c:pt idx="8">
                  <c:v>2014</c:v>
                </c:pt>
                <c:pt idx="9">
                  <c:v>Employment6</c:v>
                </c:pt>
                <c:pt idx="11">
                  <c:v>Study7</c:v>
                </c:pt>
                <c:pt idx="12">
                  <c:v>2013</c:v>
                </c:pt>
                <c:pt idx="14">
                  <c:v>2013</c:v>
                </c:pt>
                <c:pt idx="15">
                  <c:v>Employment6</c:v>
                </c:pt>
                <c:pt idx="17">
                  <c:v>Study7</c:v>
                </c:pt>
                <c:pt idx="18">
                  <c:v>2013</c:v>
                </c:pt>
                <c:pt idx="20">
                  <c:v>2013</c:v>
                </c:pt>
                <c:pt idx="21">
                  <c:v>Employment6</c:v>
                </c:pt>
                <c:pt idx="23">
                  <c:v>Study7</c:v>
                </c:pt>
                <c:pt idx="24">
                  <c:v>2012</c:v>
                </c:pt>
                <c:pt idx="26">
                  <c:v>2012</c:v>
                </c:pt>
                <c:pt idx="27">
                  <c:v>Employment6</c:v>
                </c:pt>
                <c:pt idx="29">
                  <c:v>Study7</c:v>
                </c:pt>
                <c:pt idx="30">
                  <c:v>2012</c:v>
                </c:pt>
                <c:pt idx="31">
                  <c:v>2012</c:v>
                </c:pt>
                <c:pt idx="32">
                  <c:v>Employment6</c:v>
                </c:pt>
                <c:pt idx="33">
                  <c:v>Study7</c:v>
                </c:pt>
                <c:pt idx="34">
                  <c:v>2011</c:v>
                </c:pt>
                <c:pt idx="35">
                  <c:v>2011</c:v>
                </c:pt>
                <c:pt idx="36">
                  <c:v>Employment6</c:v>
                </c:pt>
                <c:pt idx="37">
                  <c:v>Study7</c:v>
                </c:pt>
                <c:pt idx="38">
                  <c:v>2011</c:v>
                </c:pt>
                <c:pt idx="39">
                  <c:v>2011</c:v>
                </c:pt>
                <c:pt idx="40">
                  <c:v>Employment6</c:v>
                </c:pt>
                <c:pt idx="41">
                  <c:v>Study7</c:v>
                </c:pt>
                <c:pt idx="42">
                  <c:v>2010</c:v>
                </c:pt>
                <c:pt idx="43">
                  <c:v>2010</c:v>
                </c:pt>
                <c:pt idx="44">
                  <c:v>Employment6</c:v>
                </c:pt>
                <c:pt idx="45">
                  <c:v>Study7</c:v>
                </c:pt>
                <c:pt idx="46">
                  <c:v>2010</c:v>
                </c:pt>
                <c:pt idx="47">
                  <c:v>2010</c:v>
                </c:pt>
                <c:pt idx="48">
                  <c:v>Employment6</c:v>
                </c:pt>
                <c:pt idx="49">
                  <c:v>Study7</c:v>
                </c:pt>
              </c:strCache>
            </c:strRef>
          </c:cat>
          <c:val>
            <c:numRef>
              <c:f>analysis!$E$6:$E$40</c:f>
              <c:numCache>
                <c:formatCode>General</c:formatCode>
                <c:ptCount val="25"/>
                <c:pt idx="0">
                  <c:v>4</c:v>
                </c:pt>
                <c:pt idx="2">
                  <c:v>0</c:v>
                </c:pt>
                <c:pt idx="3">
                  <c:v>-18</c:v>
                </c:pt>
                <c:pt idx="5">
                  <c:v>-8</c:v>
                </c:pt>
                <c:pt idx="6">
                  <c:v>1</c:v>
                </c:pt>
                <c:pt idx="8">
                  <c:v>0</c:v>
                </c:pt>
                <c:pt idx="9">
                  <c:v>-28</c:v>
                </c:pt>
                <c:pt idx="11">
                  <c:v>-9</c:v>
                </c:pt>
                <c:pt idx="12">
                  <c:v>1</c:v>
                </c:pt>
                <c:pt idx="14">
                  <c:v>0</c:v>
                </c:pt>
                <c:pt idx="15">
                  <c:v>-26</c:v>
                </c:pt>
                <c:pt idx="16">
                  <c:v>-9</c:v>
                </c:pt>
                <c:pt idx="17">
                  <c:v>1</c:v>
                </c:pt>
                <c:pt idx="18">
                  <c:v>1</c:v>
                </c:pt>
                <c:pt idx="19">
                  <c:v>-18</c:v>
                </c:pt>
                <c:pt idx="20">
                  <c:v>-9</c:v>
                </c:pt>
                <c:pt idx="21">
                  <c:v>4</c:v>
                </c:pt>
                <c:pt idx="23">
                  <c:v>-18</c:v>
                </c:pt>
                <c:pt idx="24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4-4E9A-83A1-7609E263113F}"/>
            </c:ext>
          </c:extLst>
        </c:ser>
        <c:ser>
          <c:idx val="2"/>
          <c:order val="2"/>
          <c:tx>
            <c:strRef>
              <c:f>analysis!$F$5</c:f>
              <c:strCache>
                <c:ptCount val="1"/>
                <c:pt idx="0">
                  <c:v>Non-British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analysis!$A$6:$C$40</c:f>
              <c:strCache>
                <c:ptCount val="50"/>
                <c:pt idx="0">
                  <c:v>2014</c:v>
                </c:pt>
                <c:pt idx="2">
                  <c:v>2014</c:v>
                </c:pt>
                <c:pt idx="3">
                  <c:v>Employment6</c:v>
                </c:pt>
                <c:pt idx="5">
                  <c:v>Study7</c:v>
                </c:pt>
                <c:pt idx="6">
                  <c:v>2014</c:v>
                </c:pt>
                <c:pt idx="8">
                  <c:v>2014</c:v>
                </c:pt>
                <c:pt idx="9">
                  <c:v>Employment6</c:v>
                </c:pt>
                <c:pt idx="11">
                  <c:v>Study7</c:v>
                </c:pt>
                <c:pt idx="12">
                  <c:v>2013</c:v>
                </c:pt>
                <c:pt idx="14">
                  <c:v>2013</c:v>
                </c:pt>
                <c:pt idx="15">
                  <c:v>Employment6</c:v>
                </c:pt>
                <c:pt idx="17">
                  <c:v>Study7</c:v>
                </c:pt>
                <c:pt idx="18">
                  <c:v>2013</c:v>
                </c:pt>
                <c:pt idx="20">
                  <c:v>2013</c:v>
                </c:pt>
                <c:pt idx="21">
                  <c:v>Employment6</c:v>
                </c:pt>
                <c:pt idx="23">
                  <c:v>Study7</c:v>
                </c:pt>
                <c:pt idx="24">
                  <c:v>2012</c:v>
                </c:pt>
                <c:pt idx="26">
                  <c:v>2012</c:v>
                </c:pt>
                <c:pt idx="27">
                  <c:v>Employment6</c:v>
                </c:pt>
                <c:pt idx="29">
                  <c:v>Study7</c:v>
                </c:pt>
                <c:pt idx="30">
                  <c:v>2012</c:v>
                </c:pt>
                <c:pt idx="31">
                  <c:v>2012</c:v>
                </c:pt>
                <c:pt idx="32">
                  <c:v>Employment6</c:v>
                </c:pt>
                <c:pt idx="33">
                  <c:v>Study7</c:v>
                </c:pt>
                <c:pt idx="34">
                  <c:v>2011</c:v>
                </c:pt>
                <c:pt idx="35">
                  <c:v>2011</c:v>
                </c:pt>
                <c:pt idx="36">
                  <c:v>Employment6</c:v>
                </c:pt>
                <c:pt idx="37">
                  <c:v>Study7</c:v>
                </c:pt>
                <c:pt idx="38">
                  <c:v>2011</c:v>
                </c:pt>
                <c:pt idx="39">
                  <c:v>2011</c:v>
                </c:pt>
                <c:pt idx="40">
                  <c:v>Employment6</c:v>
                </c:pt>
                <c:pt idx="41">
                  <c:v>Study7</c:v>
                </c:pt>
                <c:pt idx="42">
                  <c:v>2010</c:v>
                </c:pt>
                <c:pt idx="43">
                  <c:v>2010</c:v>
                </c:pt>
                <c:pt idx="44">
                  <c:v>Employment6</c:v>
                </c:pt>
                <c:pt idx="45">
                  <c:v>Study7</c:v>
                </c:pt>
                <c:pt idx="46">
                  <c:v>2010</c:v>
                </c:pt>
                <c:pt idx="47">
                  <c:v>2010</c:v>
                </c:pt>
                <c:pt idx="48">
                  <c:v>Employment6</c:v>
                </c:pt>
                <c:pt idx="49">
                  <c:v>Study7</c:v>
                </c:pt>
              </c:strCache>
            </c:strRef>
          </c:cat>
          <c:val>
            <c:numRef>
              <c:f>analysis!$F$6:$F$40</c:f>
            </c:numRef>
          </c:val>
          <c:extLst>
            <c:ext xmlns:c16="http://schemas.microsoft.com/office/drawing/2014/chart" uri="{C3380CC4-5D6E-409C-BE32-E72D297353CC}">
              <c16:uniqueId val="{00000002-3264-4E9A-83A1-7609E263113F}"/>
            </c:ext>
          </c:extLst>
        </c:ser>
        <c:ser>
          <c:idx val="3"/>
          <c:order val="3"/>
          <c:tx>
            <c:strRef>
              <c:f>analysis!$G$5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analysis!$A$6:$C$40</c:f>
              <c:strCache>
                <c:ptCount val="50"/>
                <c:pt idx="0">
                  <c:v>2014</c:v>
                </c:pt>
                <c:pt idx="2">
                  <c:v>2014</c:v>
                </c:pt>
                <c:pt idx="3">
                  <c:v>Employment6</c:v>
                </c:pt>
                <c:pt idx="5">
                  <c:v>Study7</c:v>
                </c:pt>
                <c:pt idx="6">
                  <c:v>2014</c:v>
                </c:pt>
                <c:pt idx="8">
                  <c:v>2014</c:v>
                </c:pt>
                <c:pt idx="9">
                  <c:v>Employment6</c:v>
                </c:pt>
                <c:pt idx="11">
                  <c:v>Study7</c:v>
                </c:pt>
                <c:pt idx="12">
                  <c:v>2013</c:v>
                </c:pt>
                <c:pt idx="14">
                  <c:v>2013</c:v>
                </c:pt>
                <c:pt idx="15">
                  <c:v>Employment6</c:v>
                </c:pt>
                <c:pt idx="17">
                  <c:v>Study7</c:v>
                </c:pt>
                <c:pt idx="18">
                  <c:v>2013</c:v>
                </c:pt>
                <c:pt idx="20">
                  <c:v>2013</c:v>
                </c:pt>
                <c:pt idx="21">
                  <c:v>Employment6</c:v>
                </c:pt>
                <c:pt idx="23">
                  <c:v>Study7</c:v>
                </c:pt>
                <c:pt idx="24">
                  <c:v>2012</c:v>
                </c:pt>
                <c:pt idx="26">
                  <c:v>2012</c:v>
                </c:pt>
                <c:pt idx="27">
                  <c:v>Employment6</c:v>
                </c:pt>
                <c:pt idx="29">
                  <c:v>Study7</c:v>
                </c:pt>
                <c:pt idx="30">
                  <c:v>2012</c:v>
                </c:pt>
                <c:pt idx="31">
                  <c:v>2012</c:v>
                </c:pt>
                <c:pt idx="32">
                  <c:v>Employment6</c:v>
                </c:pt>
                <c:pt idx="33">
                  <c:v>Study7</c:v>
                </c:pt>
                <c:pt idx="34">
                  <c:v>2011</c:v>
                </c:pt>
                <c:pt idx="35">
                  <c:v>2011</c:v>
                </c:pt>
                <c:pt idx="36">
                  <c:v>Employment6</c:v>
                </c:pt>
                <c:pt idx="37">
                  <c:v>Study7</c:v>
                </c:pt>
                <c:pt idx="38">
                  <c:v>2011</c:v>
                </c:pt>
                <c:pt idx="39">
                  <c:v>2011</c:v>
                </c:pt>
                <c:pt idx="40">
                  <c:v>Employment6</c:v>
                </c:pt>
                <c:pt idx="41">
                  <c:v>Study7</c:v>
                </c:pt>
                <c:pt idx="42">
                  <c:v>2010</c:v>
                </c:pt>
                <c:pt idx="43">
                  <c:v>2010</c:v>
                </c:pt>
                <c:pt idx="44">
                  <c:v>Employment6</c:v>
                </c:pt>
                <c:pt idx="45">
                  <c:v>Study7</c:v>
                </c:pt>
                <c:pt idx="46">
                  <c:v>2010</c:v>
                </c:pt>
                <c:pt idx="47">
                  <c:v>2010</c:v>
                </c:pt>
                <c:pt idx="48">
                  <c:v>Employment6</c:v>
                </c:pt>
                <c:pt idx="49">
                  <c:v>Study7</c:v>
                </c:pt>
              </c:strCache>
            </c:strRef>
          </c:cat>
          <c:val>
            <c:numRef>
              <c:f>analysis!$G$6:$G$40</c:f>
              <c:numCache>
                <c:formatCode>General</c:formatCode>
                <c:ptCount val="25"/>
                <c:pt idx="0">
                  <c:v>36</c:v>
                </c:pt>
                <c:pt idx="2">
                  <c:v>29</c:v>
                </c:pt>
                <c:pt idx="3">
                  <c:v>-2</c:v>
                </c:pt>
                <c:pt idx="5">
                  <c:v>-2</c:v>
                </c:pt>
                <c:pt idx="6">
                  <c:v>46</c:v>
                </c:pt>
                <c:pt idx="8">
                  <c:v>32</c:v>
                </c:pt>
                <c:pt idx="9">
                  <c:v>-1</c:v>
                </c:pt>
                <c:pt idx="11">
                  <c:v>0</c:v>
                </c:pt>
                <c:pt idx="12">
                  <c:v>39</c:v>
                </c:pt>
                <c:pt idx="14">
                  <c:v>22</c:v>
                </c:pt>
                <c:pt idx="15">
                  <c:v>-1</c:v>
                </c:pt>
                <c:pt idx="16">
                  <c:v>0</c:v>
                </c:pt>
                <c:pt idx="17">
                  <c:v>26</c:v>
                </c:pt>
                <c:pt idx="18">
                  <c:v>26</c:v>
                </c:pt>
                <c:pt idx="19">
                  <c:v>-5</c:v>
                </c:pt>
                <c:pt idx="20">
                  <c:v>-3</c:v>
                </c:pt>
                <c:pt idx="21">
                  <c:v>36</c:v>
                </c:pt>
                <c:pt idx="22">
                  <c:v>29</c:v>
                </c:pt>
                <c:pt idx="23">
                  <c:v>-2</c:v>
                </c:pt>
                <c:pt idx="24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64-4E9A-83A1-7609E263113F}"/>
            </c:ext>
          </c:extLst>
        </c:ser>
        <c:ser>
          <c:idx val="4"/>
          <c:order val="4"/>
          <c:tx>
            <c:strRef>
              <c:f>analysis!$H$5</c:f>
              <c:strCache>
                <c:ptCount val="1"/>
                <c:pt idx="0">
                  <c:v>Commonwealth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analysis!$A$6:$C$40</c:f>
              <c:strCache>
                <c:ptCount val="50"/>
                <c:pt idx="0">
                  <c:v>2014</c:v>
                </c:pt>
                <c:pt idx="2">
                  <c:v>2014</c:v>
                </c:pt>
                <c:pt idx="3">
                  <c:v>Employment6</c:v>
                </c:pt>
                <c:pt idx="5">
                  <c:v>Study7</c:v>
                </c:pt>
                <c:pt idx="6">
                  <c:v>2014</c:v>
                </c:pt>
                <c:pt idx="8">
                  <c:v>2014</c:v>
                </c:pt>
                <c:pt idx="9">
                  <c:v>Employment6</c:v>
                </c:pt>
                <c:pt idx="11">
                  <c:v>Study7</c:v>
                </c:pt>
                <c:pt idx="12">
                  <c:v>2013</c:v>
                </c:pt>
                <c:pt idx="14">
                  <c:v>2013</c:v>
                </c:pt>
                <c:pt idx="15">
                  <c:v>Employment6</c:v>
                </c:pt>
                <c:pt idx="17">
                  <c:v>Study7</c:v>
                </c:pt>
                <c:pt idx="18">
                  <c:v>2013</c:v>
                </c:pt>
                <c:pt idx="20">
                  <c:v>2013</c:v>
                </c:pt>
                <c:pt idx="21">
                  <c:v>Employment6</c:v>
                </c:pt>
                <c:pt idx="23">
                  <c:v>Study7</c:v>
                </c:pt>
                <c:pt idx="24">
                  <c:v>2012</c:v>
                </c:pt>
                <c:pt idx="26">
                  <c:v>2012</c:v>
                </c:pt>
                <c:pt idx="27">
                  <c:v>Employment6</c:v>
                </c:pt>
                <c:pt idx="29">
                  <c:v>Study7</c:v>
                </c:pt>
                <c:pt idx="30">
                  <c:v>2012</c:v>
                </c:pt>
                <c:pt idx="31">
                  <c:v>2012</c:v>
                </c:pt>
                <c:pt idx="32">
                  <c:v>Employment6</c:v>
                </c:pt>
                <c:pt idx="33">
                  <c:v>Study7</c:v>
                </c:pt>
                <c:pt idx="34">
                  <c:v>2011</c:v>
                </c:pt>
                <c:pt idx="35">
                  <c:v>2011</c:v>
                </c:pt>
                <c:pt idx="36">
                  <c:v>Employment6</c:v>
                </c:pt>
                <c:pt idx="37">
                  <c:v>Study7</c:v>
                </c:pt>
                <c:pt idx="38">
                  <c:v>2011</c:v>
                </c:pt>
                <c:pt idx="39">
                  <c:v>2011</c:v>
                </c:pt>
                <c:pt idx="40">
                  <c:v>Employment6</c:v>
                </c:pt>
                <c:pt idx="41">
                  <c:v>Study7</c:v>
                </c:pt>
                <c:pt idx="42">
                  <c:v>2010</c:v>
                </c:pt>
                <c:pt idx="43">
                  <c:v>2010</c:v>
                </c:pt>
                <c:pt idx="44">
                  <c:v>Employment6</c:v>
                </c:pt>
                <c:pt idx="45">
                  <c:v>Study7</c:v>
                </c:pt>
                <c:pt idx="46">
                  <c:v>2010</c:v>
                </c:pt>
                <c:pt idx="47">
                  <c:v>2010</c:v>
                </c:pt>
                <c:pt idx="48">
                  <c:v>Employment6</c:v>
                </c:pt>
                <c:pt idx="49">
                  <c:v>Study7</c:v>
                </c:pt>
              </c:strCache>
            </c:strRef>
          </c:cat>
          <c:val>
            <c:numRef>
              <c:f>analysis!$H$6:$H$40</c:f>
              <c:numCache>
                <c:formatCode>General</c:formatCode>
                <c:ptCount val="25"/>
                <c:pt idx="0">
                  <c:v>5</c:v>
                </c:pt>
                <c:pt idx="2">
                  <c:v>9</c:v>
                </c:pt>
                <c:pt idx="3">
                  <c:v>-1</c:v>
                </c:pt>
                <c:pt idx="5">
                  <c:v>0</c:v>
                </c:pt>
                <c:pt idx="6">
                  <c:v>4</c:v>
                </c:pt>
                <c:pt idx="8">
                  <c:v>13</c:v>
                </c:pt>
                <c:pt idx="9">
                  <c:v>0</c:v>
                </c:pt>
                <c:pt idx="11">
                  <c:v>0</c:v>
                </c:pt>
                <c:pt idx="12">
                  <c:v>5</c:v>
                </c:pt>
                <c:pt idx="14">
                  <c:v>9</c:v>
                </c:pt>
                <c:pt idx="15">
                  <c:v>0</c:v>
                </c:pt>
                <c:pt idx="16">
                  <c:v>-1</c:v>
                </c:pt>
                <c:pt idx="17">
                  <c:v>7</c:v>
                </c:pt>
                <c:pt idx="18">
                  <c:v>13</c:v>
                </c:pt>
                <c:pt idx="19">
                  <c:v>0</c:v>
                </c:pt>
                <c:pt idx="20">
                  <c:v>-1</c:v>
                </c:pt>
                <c:pt idx="21">
                  <c:v>5</c:v>
                </c:pt>
                <c:pt idx="22">
                  <c:v>9</c:v>
                </c:pt>
                <c:pt idx="23">
                  <c:v>-1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64-4E9A-83A1-7609E263113F}"/>
            </c:ext>
          </c:extLst>
        </c:ser>
        <c:ser>
          <c:idx val="5"/>
          <c:order val="5"/>
          <c:tx>
            <c:strRef>
              <c:f>analysis!$I$5</c:f>
              <c:strCache>
                <c:ptCount val="1"/>
                <c:pt idx="0">
                  <c:v>Aliens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analysis!$A$6:$C$40</c:f>
              <c:strCache>
                <c:ptCount val="50"/>
                <c:pt idx="0">
                  <c:v>2014</c:v>
                </c:pt>
                <c:pt idx="2">
                  <c:v>2014</c:v>
                </c:pt>
                <c:pt idx="3">
                  <c:v>Employment6</c:v>
                </c:pt>
                <c:pt idx="5">
                  <c:v>Study7</c:v>
                </c:pt>
                <c:pt idx="6">
                  <c:v>2014</c:v>
                </c:pt>
                <c:pt idx="8">
                  <c:v>2014</c:v>
                </c:pt>
                <c:pt idx="9">
                  <c:v>Employment6</c:v>
                </c:pt>
                <c:pt idx="11">
                  <c:v>Study7</c:v>
                </c:pt>
                <c:pt idx="12">
                  <c:v>2013</c:v>
                </c:pt>
                <c:pt idx="14">
                  <c:v>2013</c:v>
                </c:pt>
                <c:pt idx="15">
                  <c:v>Employment6</c:v>
                </c:pt>
                <c:pt idx="17">
                  <c:v>Study7</c:v>
                </c:pt>
                <c:pt idx="18">
                  <c:v>2013</c:v>
                </c:pt>
                <c:pt idx="20">
                  <c:v>2013</c:v>
                </c:pt>
                <c:pt idx="21">
                  <c:v>Employment6</c:v>
                </c:pt>
                <c:pt idx="23">
                  <c:v>Study7</c:v>
                </c:pt>
                <c:pt idx="24">
                  <c:v>2012</c:v>
                </c:pt>
                <c:pt idx="26">
                  <c:v>2012</c:v>
                </c:pt>
                <c:pt idx="27">
                  <c:v>Employment6</c:v>
                </c:pt>
                <c:pt idx="29">
                  <c:v>Study7</c:v>
                </c:pt>
                <c:pt idx="30">
                  <c:v>2012</c:v>
                </c:pt>
                <c:pt idx="31">
                  <c:v>2012</c:v>
                </c:pt>
                <c:pt idx="32">
                  <c:v>Employment6</c:v>
                </c:pt>
                <c:pt idx="33">
                  <c:v>Study7</c:v>
                </c:pt>
                <c:pt idx="34">
                  <c:v>2011</c:v>
                </c:pt>
                <c:pt idx="35">
                  <c:v>2011</c:v>
                </c:pt>
                <c:pt idx="36">
                  <c:v>Employment6</c:v>
                </c:pt>
                <c:pt idx="37">
                  <c:v>Study7</c:v>
                </c:pt>
                <c:pt idx="38">
                  <c:v>2011</c:v>
                </c:pt>
                <c:pt idx="39">
                  <c:v>2011</c:v>
                </c:pt>
                <c:pt idx="40">
                  <c:v>Employment6</c:v>
                </c:pt>
                <c:pt idx="41">
                  <c:v>Study7</c:v>
                </c:pt>
                <c:pt idx="42">
                  <c:v>2010</c:v>
                </c:pt>
                <c:pt idx="43">
                  <c:v>2010</c:v>
                </c:pt>
                <c:pt idx="44">
                  <c:v>Employment6</c:v>
                </c:pt>
                <c:pt idx="45">
                  <c:v>Study7</c:v>
                </c:pt>
                <c:pt idx="46">
                  <c:v>2010</c:v>
                </c:pt>
                <c:pt idx="47">
                  <c:v>2010</c:v>
                </c:pt>
                <c:pt idx="48">
                  <c:v>Employment6</c:v>
                </c:pt>
                <c:pt idx="49">
                  <c:v>Study7</c:v>
                </c:pt>
              </c:strCache>
            </c:strRef>
          </c:cat>
          <c:val>
            <c:numRef>
              <c:f>analysis!$I$6:$I$40</c:f>
              <c:numCache>
                <c:formatCode>General</c:formatCode>
                <c:ptCount val="25"/>
                <c:pt idx="0">
                  <c:v>1</c:v>
                </c:pt>
                <c:pt idx="2">
                  <c:v>31</c:v>
                </c:pt>
                <c:pt idx="3">
                  <c:v>0</c:v>
                </c:pt>
                <c:pt idx="5">
                  <c:v>-1</c:v>
                </c:pt>
                <c:pt idx="6">
                  <c:v>1</c:v>
                </c:pt>
                <c:pt idx="8">
                  <c:v>24</c:v>
                </c:pt>
                <c:pt idx="9">
                  <c:v>-1</c:v>
                </c:pt>
                <c:pt idx="11">
                  <c:v>0</c:v>
                </c:pt>
                <c:pt idx="12">
                  <c:v>3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24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31</c:v>
                </c:pt>
                <c:pt idx="23">
                  <c:v>0</c:v>
                </c:pt>
                <c:pt idx="2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64-4E9A-83A1-7609E263113F}"/>
            </c:ext>
          </c:extLst>
        </c:ser>
        <c:ser>
          <c:idx val="6"/>
          <c:order val="6"/>
          <c:tx>
            <c:strRef>
              <c:f>analysis!$J$5</c:f>
              <c:strCache>
                <c:ptCount val="1"/>
                <c:pt idx="0">
                  <c:v>Sum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analysis!$A$6:$C$40</c:f>
              <c:strCache>
                <c:ptCount val="50"/>
                <c:pt idx="0">
                  <c:v>2014</c:v>
                </c:pt>
                <c:pt idx="2">
                  <c:v>2014</c:v>
                </c:pt>
                <c:pt idx="3">
                  <c:v>Employment6</c:v>
                </c:pt>
                <c:pt idx="5">
                  <c:v>Study7</c:v>
                </c:pt>
                <c:pt idx="6">
                  <c:v>2014</c:v>
                </c:pt>
                <c:pt idx="8">
                  <c:v>2014</c:v>
                </c:pt>
                <c:pt idx="9">
                  <c:v>Employment6</c:v>
                </c:pt>
                <c:pt idx="11">
                  <c:v>Study7</c:v>
                </c:pt>
                <c:pt idx="12">
                  <c:v>2013</c:v>
                </c:pt>
                <c:pt idx="14">
                  <c:v>2013</c:v>
                </c:pt>
                <c:pt idx="15">
                  <c:v>Employment6</c:v>
                </c:pt>
                <c:pt idx="17">
                  <c:v>Study7</c:v>
                </c:pt>
                <c:pt idx="18">
                  <c:v>2013</c:v>
                </c:pt>
                <c:pt idx="20">
                  <c:v>2013</c:v>
                </c:pt>
                <c:pt idx="21">
                  <c:v>Employment6</c:v>
                </c:pt>
                <c:pt idx="23">
                  <c:v>Study7</c:v>
                </c:pt>
                <c:pt idx="24">
                  <c:v>2012</c:v>
                </c:pt>
                <c:pt idx="26">
                  <c:v>2012</c:v>
                </c:pt>
                <c:pt idx="27">
                  <c:v>Employment6</c:v>
                </c:pt>
                <c:pt idx="29">
                  <c:v>Study7</c:v>
                </c:pt>
                <c:pt idx="30">
                  <c:v>2012</c:v>
                </c:pt>
                <c:pt idx="31">
                  <c:v>2012</c:v>
                </c:pt>
                <c:pt idx="32">
                  <c:v>Employment6</c:v>
                </c:pt>
                <c:pt idx="33">
                  <c:v>Study7</c:v>
                </c:pt>
                <c:pt idx="34">
                  <c:v>2011</c:v>
                </c:pt>
                <c:pt idx="35">
                  <c:v>2011</c:v>
                </c:pt>
                <c:pt idx="36">
                  <c:v>Employment6</c:v>
                </c:pt>
                <c:pt idx="37">
                  <c:v>Study7</c:v>
                </c:pt>
                <c:pt idx="38">
                  <c:v>2011</c:v>
                </c:pt>
                <c:pt idx="39">
                  <c:v>2011</c:v>
                </c:pt>
                <c:pt idx="40">
                  <c:v>Employment6</c:v>
                </c:pt>
                <c:pt idx="41">
                  <c:v>Study7</c:v>
                </c:pt>
                <c:pt idx="42">
                  <c:v>2010</c:v>
                </c:pt>
                <c:pt idx="43">
                  <c:v>2010</c:v>
                </c:pt>
                <c:pt idx="44">
                  <c:v>Employment6</c:v>
                </c:pt>
                <c:pt idx="45">
                  <c:v>Study7</c:v>
                </c:pt>
                <c:pt idx="46">
                  <c:v>2010</c:v>
                </c:pt>
                <c:pt idx="47">
                  <c:v>2010</c:v>
                </c:pt>
                <c:pt idx="48">
                  <c:v>Employment6</c:v>
                </c:pt>
                <c:pt idx="49">
                  <c:v>Study7</c:v>
                </c:pt>
              </c:strCache>
            </c:strRef>
          </c:cat>
          <c:val>
            <c:numRef>
              <c:f>analysis!$J$6:$J$40</c:f>
              <c:numCache>
                <c:formatCode>General</c:formatCode>
                <c:ptCount val="25"/>
                <c:pt idx="0">
                  <c:v>89</c:v>
                </c:pt>
                <c:pt idx="1">
                  <c:v>0</c:v>
                </c:pt>
                <c:pt idx="2">
                  <c:v>138</c:v>
                </c:pt>
                <c:pt idx="3">
                  <c:v>-24</c:v>
                </c:pt>
                <c:pt idx="4">
                  <c:v>0</c:v>
                </c:pt>
                <c:pt idx="5">
                  <c:v>-13</c:v>
                </c:pt>
                <c:pt idx="6">
                  <c:v>104</c:v>
                </c:pt>
                <c:pt idx="7">
                  <c:v>0</c:v>
                </c:pt>
                <c:pt idx="8">
                  <c:v>138</c:v>
                </c:pt>
                <c:pt idx="9">
                  <c:v>-32</c:v>
                </c:pt>
                <c:pt idx="10">
                  <c:v>0</c:v>
                </c:pt>
                <c:pt idx="11">
                  <c:v>-9</c:v>
                </c:pt>
                <c:pt idx="12">
                  <c:v>95</c:v>
                </c:pt>
                <c:pt idx="13">
                  <c:v>0</c:v>
                </c:pt>
                <c:pt idx="14">
                  <c:v>127</c:v>
                </c:pt>
                <c:pt idx="15">
                  <c:v>-28</c:v>
                </c:pt>
                <c:pt idx="16">
                  <c:v>-11</c:v>
                </c:pt>
                <c:pt idx="17">
                  <c:v>67</c:v>
                </c:pt>
                <c:pt idx="18">
                  <c:v>127</c:v>
                </c:pt>
                <c:pt idx="19">
                  <c:v>-29</c:v>
                </c:pt>
                <c:pt idx="20">
                  <c:v>-17</c:v>
                </c:pt>
                <c:pt idx="21">
                  <c:v>89</c:v>
                </c:pt>
                <c:pt idx="22">
                  <c:v>138</c:v>
                </c:pt>
                <c:pt idx="23">
                  <c:v>-24</c:v>
                </c:pt>
                <c:pt idx="24">
                  <c:v>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A-457F-9B14-2115DECDC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442320"/>
        <c:axId val="421448552"/>
      </c:barChart>
      <c:catAx>
        <c:axId val="42144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448552"/>
        <c:crosses val="autoZero"/>
        <c:auto val="1"/>
        <c:lblAlgn val="ctr"/>
        <c:lblOffset val="100"/>
        <c:noMultiLvlLbl val="0"/>
      </c:catAx>
      <c:valAx>
        <c:axId val="42144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44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analysis!$Y$5:$Y$6</c:f>
              <c:strCache>
                <c:ptCount val="2"/>
                <c:pt idx="0">
                  <c:v>British(W)</c:v>
                </c:pt>
                <c:pt idx="1">
                  <c:v>British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analysis!$X$7:$X$26</c:f>
              <c:strCache>
                <c:ptCount val="15"/>
                <c:pt idx="0">
                  <c:v>2014 In</c:v>
                </c:pt>
                <c:pt idx="2">
                  <c:v>2014 Out</c:v>
                </c:pt>
                <c:pt idx="3">
                  <c:v>2013 In</c:v>
                </c:pt>
                <c:pt idx="5">
                  <c:v>2013 Out</c:v>
                </c:pt>
                <c:pt idx="6">
                  <c:v>2012 In</c:v>
                </c:pt>
                <c:pt idx="8">
                  <c:v>2012 Out</c:v>
                </c:pt>
                <c:pt idx="9">
                  <c:v>2011 In</c:v>
                </c:pt>
                <c:pt idx="11">
                  <c:v>2011 Out</c:v>
                </c:pt>
                <c:pt idx="12">
                  <c:v>2010 In</c:v>
                </c:pt>
                <c:pt idx="14">
                  <c:v>2010 Out</c:v>
                </c:pt>
              </c:strCache>
            </c:strRef>
          </c:cat>
          <c:val>
            <c:numRef>
              <c:f>analysis!$Y$7:$Y$26</c:f>
              <c:numCache>
                <c:formatCode>General</c:formatCode>
                <c:ptCount val="15"/>
                <c:pt idx="0">
                  <c:v>4</c:v>
                </c:pt>
                <c:pt idx="2">
                  <c:v>-18</c:v>
                </c:pt>
                <c:pt idx="3">
                  <c:v>1</c:v>
                </c:pt>
                <c:pt idx="5">
                  <c:v>-28</c:v>
                </c:pt>
                <c:pt idx="6">
                  <c:v>1</c:v>
                </c:pt>
                <c:pt idx="8">
                  <c:v>-26</c:v>
                </c:pt>
                <c:pt idx="9">
                  <c:v>1</c:v>
                </c:pt>
                <c:pt idx="11">
                  <c:v>-18</c:v>
                </c:pt>
                <c:pt idx="12">
                  <c:v>4</c:v>
                </c:pt>
                <c:pt idx="14">
                  <c:v>-18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F-46B9-A0AB-30269032584A}"/>
            </c:ext>
          </c:extLst>
        </c:ser>
        <c:ser>
          <c:idx val="1"/>
          <c:order val="1"/>
          <c:tx>
            <c:strRef>
              <c:f>analysis!$Z$5:$Z$6</c:f>
              <c:strCache>
                <c:ptCount val="2"/>
                <c:pt idx="0">
                  <c:v>EU(W)</c:v>
                </c:pt>
                <c:pt idx="1">
                  <c:v>EU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analysis!$X$7:$X$26</c:f>
              <c:strCache>
                <c:ptCount val="15"/>
                <c:pt idx="0">
                  <c:v>2014 In</c:v>
                </c:pt>
                <c:pt idx="2">
                  <c:v>2014 Out</c:v>
                </c:pt>
                <c:pt idx="3">
                  <c:v>2013 In</c:v>
                </c:pt>
                <c:pt idx="5">
                  <c:v>2013 Out</c:v>
                </c:pt>
                <c:pt idx="6">
                  <c:v>2012 In</c:v>
                </c:pt>
                <c:pt idx="8">
                  <c:v>2012 Out</c:v>
                </c:pt>
                <c:pt idx="9">
                  <c:v>2011 In</c:v>
                </c:pt>
                <c:pt idx="11">
                  <c:v>2011 Out</c:v>
                </c:pt>
                <c:pt idx="12">
                  <c:v>2010 In</c:v>
                </c:pt>
                <c:pt idx="14">
                  <c:v>2010 Out</c:v>
                </c:pt>
              </c:strCache>
            </c:strRef>
          </c:cat>
          <c:val>
            <c:numRef>
              <c:f>analysis!$Z$7:$Z$26</c:f>
              <c:numCache>
                <c:formatCode>General</c:formatCode>
                <c:ptCount val="15"/>
                <c:pt idx="0">
                  <c:v>36</c:v>
                </c:pt>
                <c:pt idx="2">
                  <c:v>-2</c:v>
                </c:pt>
                <c:pt idx="3">
                  <c:v>46</c:v>
                </c:pt>
                <c:pt idx="5">
                  <c:v>-1</c:v>
                </c:pt>
                <c:pt idx="6">
                  <c:v>39</c:v>
                </c:pt>
                <c:pt idx="8">
                  <c:v>-1</c:v>
                </c:pt>
                <c:pt idx="9">
                  <c:v>26</c:v>
                </c:pt>
                <c:pt idx="11">
                  <c:v>-5</c:v>
                </c:pt>
                <c:pt idx="12">
                  <c:v>36</c:v>
                </c:pt>
                <c:pt idx="14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F-46B9-A0AB-30269032584A}"/>
            </c:ext>
          </c:extLst>
        </c:ser>
        <c:ser>
          <c:idx val="2"/>
          <c:order val="2"/>
          <c:tx>
            <c:strRef>
              <c:f>analysis!$AA$5:$AA$6</c:f>
              <c:strCache>
                <c:ptCount val="2"/>
                <c:pt idx="0">
                  <c:v>Commonwealth(W)</c:v>
                </c:pt>
                <c:pt idx="1">
                  <c:v>Commonwealth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analysis!$X$7:$X$26</c:f>
              <c:strCache>
                <c:ptCount val="15"/>
                <c:pt idx="0">
                  <c:v>2014 In</c:v>
                </c:pt>
                <c:pt idx="2">
                  <c:v>2014 Out</c:v>
                </c:pt>
                <c:pt idx="3">
                  <c:v>2013 In</c:v>
                </c:pt>
                <c:pt idx="5">
                  <c:v>2013 Out</c:v>
                </c:pt>
                <c:pt idx="6">
                  <c:v>2012 In</c:v>
                </c:pt>
                <c:pt idx="8">
                  <c:v>2012 Out</c:v>
                </c:pt>
                <c:pt idx="9">
                  <c:v>2011 In</c:v>
                </c:pt>
                <c:pt idx="11">
                  <c:v>2011 Out</c:v>
                </c:pt>
                <c:pt idx="12">
                  <c:v>2010 In</c:v>
                </c:pt>
                <c:pt idx="14">
                  <c:v>2010 Out</c:v>
                </c:pt>
              </c:strCache>
            </c:strRef>
          </c:cat>
          <c:val>
            <c:numRef>
              <c:f>analysis!$AA$7:$AA$26</c:f>
              <c:numCache>
                <c:formatCode>General</c:formatCode>
                <c:ptCount val="15"/>
                <c:pt idx="0">
                  <c:v>5</c:v>
                </c:pt>
                <c:pt idx="2">
                  <c:v>-1</c:v>
                </c:pt>
                <c:pt idx="3">
                  <c:v>4</c:v>
                </c:pt>
                <c:pt idx="6">
                  <c:v>5</c:v>
                </c:pt>
                <c:pt idx="8">
                  <c:v>0</c:v>
                </c:pt>
                <c:pt idx="9">
                  <c:v>7</c:v>
                </c:pt>
                <c:pt idx="12">
                  <c:v>5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F-46B9-A0AB-30269032584A}"/>
            </c:ext>
          </c:extLst>
        </c:ser>
        <c:ser>
          <c:idx val="3"/>
          <c:order val="3"/>
          <c:tx>
            <c:strRef>
              <c:f>analysis!$AB$5:$AB$6</c:f>
              <c:strCache>
                <c:ptCount val="2"/>
                <c:pt idx="0">
                  <c:v>Aliens(W)</c:v>
                </c:pt>
                <c:pt idx="1">
                  <c:v>Aliens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analysis!$X$7:$X$26</c:f>
              <c:strCache>
                <c:ptCount val="15"/>
                <c:pt idx="0">
                  <c:v>2014 In</c:v>
                </c:pt>
                <c:pt idx="2">
                  <c:v>2014 Out</c:v>
                </c:pt>
                <c:pt idx="3">
                  <c:v>2013 In</c:v>
                </c:pt>
                <c:pt idx="5">
                  <c:v>2013 Out</c:v>
                </c:pt>
                <c:pt idx="6">
                  <c:v>2012 In</c:v>
                </c:pt>
                <c:pt idx="8">
                  <c:v>2012 Out</c:v>
                </c:pt>
                <c:pt idx="9">
                  <c:v>2011 In</c:v>
                </c:pt>
                <c:pt idx="11">
                  <c:v>2011 Out</c:v>
                </c:pt>
                <c:pt idx="12">
                  <c:v>2010 In</c:v>
                </c:pt>
                <c:pt idx="14">
                  <c:v>2010 Out</c:v>
                </c:pt>
              </c:strCache>
            </c:strRef>
          </c:cat>
          <c:val>
            <c:numRef>
              <c:f>analysis!$AB$7:$AB$26</c:f>
              <c:numCache>
                <c:formatCode>General</c:formatCode>
                <c:ptCount val="15"/>
                <c:pt idx="0">
                  <c:v>1</c:v>
                </c:pt>
                <c:pt idx="3">
                  <c:v>1</c:v>
                </c:pt>
                <c:pt idx="5">
                  <c:v>-1</c:v>
                </c:pt>
                <c:pt idx="6">
                  <c:v>3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6F-46B9-A0AB-30269032584A}"/>
            </c:ext>
          </c:extLst>
        </c:ser>
        <c:ser>
          <c:idx val="4"/>
          <c:order val="4"/>
          <c:tx>
            <c:strRef>
              <c:f>analysis!$AC$5:$AC$6</c:f>
              <c:strCache>
                <c:ptCount val="2"/>
                <c:pt idx="0">
                  <c:v>British(S)</c:v>
                </c:pt>
              </c:strCache>
            </c:strRef>
          </c:tx>
          <c:spPr>
            <a:pattFill prst="pct90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analysis!$X$7:$X$26</c:f>
              <c:strCache>
                <c:ptCount val="15"/>
                <c:pt idx="0">
                  <c:v>2014 In</c:v>
                </c:pt>
                <c:pt idx="2">
                  <c:v>2014 Out</c:v>
                </c:pt>
                <c:pt idx="3">
                  <c:v>2013 In</c:v>
                </c:pt>
                <c:pt idx="5">
                  <c:v>2013 Out</c:v>
                </c:pt>
                <c:pt idx="6">
                  <c:v>2012 In</c:v>
                </c:pt>
                <c:pt idx="8">
                  <c:v>2012 Out</c:v>
                </c:pt>
                <c:pt idx="9">
                  <c:v>2011 In</c:v>
                </c:pt>
                <c:pt idx="11">
                  <c:v>2011 Out</c:v>
                </c:pt>
                <c:pt idx="12">
                  <c:v>2010 In</c:v>
                </c:pt>
                <c:pt idx="14">
                  <c:v>2010 Out</c:v>
                </c:pt>
              </c:strCache>
            </c:strRef>
          </c:cat>
          <c:val>
            <c:numRef>
              <c:f>analysis!$AC$7:$AC$26</c:f>
              <c:numCache>
                <c:formatCode>General</c:formatCode>
                <c:ptCount val="15"/>
                <c:pt idx="2">
                  <c:v>-8</c:v>
                </c:pt>
                <c:pt idx="5">
                  <c:v>-9</c:v>
                </c:pt>
                <c:pt idx="8">
                  <c:v>-9</c:v>
                </c:pt>
                <c:pt idx="9">
                  <c:v>1</c:v>
                </c:pt>
                <c:pt idx="11">
                  <c:v>-9</c:v>
                </c:pt>
                <c:pt idx="14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6F-46B9-A0AB-30269032584A}"/>
            </c:ext>
          </c:extLst>
        </c:ser>
        <c:ser>
          <c:idx val="5"/>
          <c:order val="5"/>
          <c:tx>
            <c:strRef>
              <c:f>analysis!$AD$5:$AD$6</c:f>
              <c:strCache>
                <c:ptCount val="2"/>
                <c:pt idx="0">
                  <c:v>EU(S)</c:v>
                </c:pt>
              </c:strCache>
            </c:strRef>
          </c:tx>
          <c:spPr>
            <a:pattFill prst="pct90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analysis!$X$7:$X$26</c:f>
              <c:strCache>
                <c:ptCount val="15"/>
                <c:pt idx="0">
                  <c:v>2014 In</c:v>
                </c:pt>
                <c:pt idx="2">
                  <c:v>2014 Out</c:v>
                </c:pt>
                <c:pt idx="3">
                  <c:v>2013 In</c:v>
                </c:pt>
                <c:pt idx="5">
                  <c:v>2013 Out</c:v>
                </c:pt>
                <c:pt idx="6">
                  <c:v>2012 In</c:v>
                </c:pt>
                <c:pt idx="8">
                  <c:v>2012 Out</c:v>
                </c:pt>
                <c:pt idx="9">
                  <c:v>2011 In</c:v>
                </c:pt>
                <c:pt idx="11">
                  <c:v>2011 Out</c:v>
                </c:pt>
                <c:pt idx="12">
                  <c:v>2010 In</c:v>
                </c:pt>
                <c:pt idx="14">
                  <c:v>2010 Out</c:v>
                </c:pt>
              </c:strCache>
            </c:strRef>
          </c:cat>
          <c:val>
            <c:numRef>
              <c:f>analysis!$AD$7:$AD$26</c:f>
              <c:numCache>
                <c:formatCode>General</c:formatCode>
                <c:ptCount val="15"/>
                <c:pt idx="0">
                  <c:v>29</c:v>
                </c:pt>
                <c:pt idx="2">
                  <c:v>-2</c:v>
                </c:pt>
                <c:pt idx="3">
                  <c:v>32</c:v>
                </c:pt>
                <c:pt idx="5">
                  <c:v>0</c:v>
                </c:pt>
                <c:pt idx="6">
                  <c:v>22</c:v>
                </c:pt>
                <c:pt idx="8">
                  <c:v>0</c:v>
                </c:pt>
                <c:pt idx="9">
                  <c:v>26</c:v>
                </c:pt>
                <c:pt idx="11">
                  <c:v>-3</c:v>
                </c:pt>
                <c:pt idx="12">
                  <c:v>29</c:v>
                </c:pt>
                <c:pt idx="14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6F-46B9-A0AB-30269032584A}"/>
            </c:ext>
          </c:extLst>
        </c:ser>
        <c:ser>
          <c:idx val="6"/>
          <c:order val="6"/>
          <c:tx>
            <c:strRef>
              <c:f>analysis!$AE$5:$AE$6</c:f>
              <c:strCache>
                <c:ptCount val="2"/>
                <c:pt idx="0">
                  <c:v>Commonwealth(S)</c:v>
                </c:pt>
              </c:strCache>
            </c:strRef>
          </c:tx>
          <c:spPr>
            <a:pattFill prst="pct90">
              <a:fgClr>
                <a:schemeClr val="bg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analysis!$X$7:$X$26</c:f>
              <c:strCache>
                <c:ptCount val="15"/>
                <c:pt idx="0">
                  <c:v>2014 In</c:v>
                </c:pt>
                <c:pt idx="2">
                  <c:v>2014 Out</c:v>
                </c:pt>
                <c:pt idx="3">
                  <c:v>2013 In</c:v>
                </c:pt>
                <c:pt idx="5">
                  <c:v>2013 Out</c:v>
                </c:pt>
                <c:pt idx="6">
                  <c:v>2012 In</c:v>
                </c:pt>
                <c:pt idx="8">
                  <c:v>2012 Out</c:v>
                </c:pt>
                <c:pt idx="9">
                  <c:v>2011 In</c:v>
                </c:pt>
                <c:pt idx="11">
                  <c:v>2011 Out</c:v>
                </c:pt>
                <c:pt idx="12">
                  <c:v>2010 In</c:v>
                </c:pt>
                <c:pt idx="14">
                  <c:v>2010 Out</c:v>
                </c:pt>
              </c:strCache>
            </c:strRef>
          </c:cat>
          <c:val>
            <c:numRef>
              <c:f>analysis!$AE$7:$AE$26</c:f>
              <c:numCache>
                <c:formatCode>General</c:formatCode>
                <c:ptCount val="15"/>
                <c:pt idx="0">
                  <c:v>9</c:v>
                </c:pt>
                <c:pt idx="3">
                  <c:v>13</c:v>
                </c:pt>
                <c:pt idx="6">
                  <c:v>9</c:v>
                </c:pt>
                <c:pt idx="8">
                  <c:v>-1</c:v>
                </c:pt>
                <c:pt idx="9">
                  <c:v>13</c:v>
                </c:pt>
                <c:pt idx="11">
                  <c:v>-1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6F-46B9-A0AB-30269032584A}"/>
            </c:ext>
          </c:extLst>
        </c:ser>
        <c:ser>
          <c:idx val="7"/>
          <c:order val="7"/>
          <c:tx>
            <c:strRef>
              <c:f>analysis!$AF$5:$AF$6</c:f>
              <c:strCache>
                <c:ptCount val="2"/>
                <c:pt idx="0">
                  <c:v>Aliens(S)</c:v>
                </c:pt>
              </c:strCache>
            </c:strRef>
          </c:tx>
          <c:spPr>
            <a:pattFill prst="pct90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analysis!$X$7:$X$26</c:f>
              <c:strCache>
                <c:ptCount val="15"/>
                <c:pt idx="0">
                  <c:v>2014 In</c:v>
                </c:pt>
                <c:pt idx="2">
                  <c:v>2014 Out</c:v>
                </c:pt>
                <c:pt idx="3">
                  <c:v>2013 In</c:v>
                </c:pt>
                <c:pt idx="5">
                  <c:v>2013 Out</c:v>
                </c:pt>
                <c:pt idx="6">
                  <c:v>2012 In</c:v>
                </c:pt>
                <c:pt idx="8">
                  <c:v>2012 Out</c:v>
                </c:pt>
                <c:pt idx="9">
                  <c:v>2011 In</c:v>
                </c:pt>
                <c:pt idx="11">
                  <c:v>2011 Out</c:v>
                </c:pt>
                <c:pt idx="12">
                  <c:v>2010 In</c:v>
                </c:pt>
                <c:pt idx="14">
                  <c:v>2010 Out</c:v>
                </c:pt>
              </c:strCache>
            </c:strRef>
          </c:cat>
          <c:val>
            <c:numRef>
              <c:f>analysis!$AF$7:$AF$26</c:f>
              <c:numCache>
                <c:formatCode>General</c:formatCode>
                <c:ptCount val="15"/>
                <c:pt idx="0">
                  <c:v>31</c:v>
                </c:pt>
                <c:pt idx="2">
                  <c:v>-1</c:v>
                </c:pt>
                <c:pt idx="3">
                  <c:v>24</c:v>
                </c:pt>
                <c:pt idx="6">
                  <c:v>33</c:v>
                </c:pt>
                <c:pt idx="9">
                  <c:v>24</c:v>
                </c:pt>
                <c:pt idx="12">
                  <c:v>31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6F-46B9-A0AB-30269032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0024408"/>
        <c:axId val="390025064"/>
      </c:barChart>
      <c:catAx>
        <c:axId val="39002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025064"/>
        <c:crosses val="autoZero"/>
        <c:auto val="0"/>
        <c:lblAlgn val="ctr"/>
        <c:lblOffset val="100"/>
        <c:noMultiLvlLbl val="0"/>
      </c:catAx>
      <c:valAx>
        <c:axId val="39002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02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 Immigration 2010 - 2014 </a:t>
            </a:r>
          </a:p>
          <a:p>
            <a:pPr>
              <a:defRPr/>
            </a:pPr>
            <a:r>
              <a:rPr lang="en-GB"/>
              <a:t>ONS</a:t>
            </a:r>
            <a:r>
              <a:rPr lang="en-GB" baseline="0"/>
              <a:t> (Estimates)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analysis!$AJ$5:$AJ$6</c:f>
              <c:strCache>
                <c:ptCount val="2"/>
                <c:pt idx="0">
                  <c:v>British(Work)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analysis!$AJ$7:$AJ$24</c:f>
              <c:numCache>
                <c:formatCode>General</c:formatCode>
                <c:ptCount val="14"/>
                <c:pt idx="0">
                  <c:v>4</c:v>
                </c:pt>
                <c:pt idx="1">
                  <c:v>-18</c:v>
                </c:pt>
                <c:pt idx="3">
                  <c:v>1</c:v>
                </c:pt>
                <c:pt idx="4">
                  <c:v>-18</c:v>
                </c:pt>
                <c:pt idx="6">
                  <c:v>1</c:v>
                </c:pt>
                <c:pt idx="7">
                  <c:v>-26</c:v>
                </c:pt>
                <c:pt idx="9">
                  <c:v>1</c:v>
                </c:pt>
                <c:pt idx="10">
                  <c:v>-28</c:v>
                </c:pt>
                <c:pt idx="12">
                  <c:v>4</c:v>
                </c:pt>
                <c:pt idx="13">
                  <c:v>-18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0-4ACD-964C-0FD815FA7AD8}"/>
            </c:ext>
          </c:extLst>
        </c:ser>
        <c:ser>
          <c:idx val="1"/>
          <c:order val="1"/>
          <c:tx>
            <c:strRef>
              <c:f>analysis!$AK$5:$AK$6</c:f>
              <c:strCache>
                <c:ptCount val="2"/>
                <c:pt idx="0">
                  <c:v>EU(Work)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analysis!$AK$7:$AK$24</c:f>
              <c:numCache>
                <c:formatCode>General</c:formatCode>
                <c:ptCount val="14"/>
                <c:pt idx="0">
                  <c:v>36</c:v>
                </c:pt>
                <c:pt idx="1">
                  <c:v>-2</c:v>
                </c:pt>
                <c:pt idx="3">
                  <c:v>26</c:v>
                </c:pt>
                <c:pt idx="4">
                  <c:v>-5</c:v>
                </c:pt>
                <c:pt idx="6">
                  <c:v>39</c:v>
                </c:pt>
                <c:pt idx="7">
                  <c:v>-1</c:v>
                </c:pt>
                <c:pt idx="9">
                  <c:v>46</c:v>
                </c:pt>
                <c:pt idx="10">
                  <c:v>-1</c:v>
                </c:pt>
                <c:pt idx="12">
                  <c:v>36</c:v>
                </c:pt>
                <c:pt idx="13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0-4ACD-964C-0FD815FA7AD8}"/>
            </c:ext>
          </c:extLst>
        </c:ser>
        <c:ser>
          <c:idx val="2"/>
          <c:order val="2"/>
          <c:tx>
            <c:strRef>
              <c:f>analysis!$AL$5:$AL$6</c:f>
              <c:strCache>
                <c:ptCount val="2"/>
                <c:pt idx="0">
                  <c:v>Commonwealth(Work)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analysis!$AL$7:$AL$24</c:f>
              <c:numCache>
                <c:formatCode>General</c:formatCode>
                <c:ptCount val="14"/>
                <c:pt idx="0">
                  <c:v>5</c:v>
                </c:pt>
                <c:pt idx="1">
                  <c:v>-1</c:v>
                </c:pt>
                <c:pt idx="3">
                  <c:v>7</c:v>
                </c:pt>
                <c:pt idx="6">
                  <c:v>5</c:v>
                </c:pt>
                <c:pt idx="7">
                  <c:v>0</c:v>
                </c:pt>
                <c:pt idx="9">
                  <c:v>4</c:v>
                </c:pt>
                <c:pt idx="12">
                  <c:v>5</c:v>
                </c:pt>
                <c:pt idx="1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0-4ACD-964C-0FD815FA7AD8}"/>
            </c:ext>
          </c:extLst>
        </c:ser>
        <c:ser>
          <c:idx val="3"/>
          <c:order val="3"/>
          <c:tx>
            <c:strRef>
              <c:f>analysis!$AM$5:$AM$6</c:f>
              <c:strCache>
                <c:ptCount val="2"/>
                <c:pt idx="0">
                  <c:v>Aliens(Work)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analysis!$AM$7:$AM$24</c:f>
              <c:numCache>
                <c:formatCode>General</c:formatCode>
                <c:ptCount val="14"/>
                <c:pt idx="0">
                  <c:v>1</c:v>
                </c:pt>
                <c:pt idx="4">
                  <c:v>0</c:v>
                </c:pt>
                <c:pt idx="6">
                  <c:v>3</c:v>
                </c:pt>
                <c:pt idx="9">
                  <c:v>1</c:v>
                </c:pt>
                <c:pt idx="10">
                  <c:v>-1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80-4ACD-964C-0FD815FA7AD8}"/>
            </c:ext>
          </c:extLst>
        </c:ser>
        <c:ser>
          <c:idx val="4"/>
          <c:order val="4"/>
          <c:tx>
            <c:strRef>
              <c:f>analysis!$AN$5:$AN$6</c:f>
              <c:strCache>
                <c:ptCount val="2"/>
                <c:pt idx="0">
                  <c:v>British(Study)</c:v>
                </c:pt>
              </c:strCache>
            </c:strRef>
          </c:tx>
          <c:spPr>
            <a:pattFill prst="narHorz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analysis!$AN$7:$AN$24</c:f>
              <c:numCache>
                <c:formatCode>General</c:formatCode>
                <c:ptCount val="14"/>
                <c:pt idx="1">
                  <c:v>-8</c:v>
                </c:pt>
                <c:pt idx="3">
                  <c:v>1</c:v>
                </c:pt>
                <c:pt idx="4">
                  <c:v>-9</c:v>
                </c:pt>
                <c:pt idx="7">
                  <c:v>-9</c:v>
                </c:pt>
                <c:pt idx="10">
                  <c:v>-9</c:v>
                </c:pt>
                <c:pt idx="13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80-4ACD-964C-0FD815FA7AD8}"/>
            </c:ext>
          </c:extLst>
        </c:ser>
        <c:ser>
          <c:idx val="5"/>
          <c:order val="5"/>
          <c:tx>
            <c:strRef>
              <c:f>analysis!$AO$5:$AO$6</c:f>
              <c:strCache>
                <c:ptCount val="2"/>
                <c:pt idx="0">
                  <c:v>EU(Study)</c:v>
                </c:pt>
              </c:strCache>
            </c:strRef>
          </c:tx>
          <c:spPr>
            <a:pattFill prst="narHorz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analysis!$AO$7:$AO$24</c:f>
              <c:numCache>
                <c:formatCode>General</c:formatCode>
                <c:ptCount val="14"/>
                <c:pt idx="0">
                  <c:v>29</c:v>
                </c:pt>
                <c:pt idx="1">
                  <c:v>-2</c:v>
                </c:pt>
                <c:pt idx="3">
                  <c:v>26</c:v>
                </c:pt>
                <c:pt idx="4">
                  <c:v>-3</c:v>
                </c:pt>
                <c:pt idx="6">
                  <c:v>22</c:v>
                </c:pt>
                <c:pt idx="7">
                  <c:v>0</c:v>
                </c:pt>
                <c:pt idx="9">
                  <c:v>32</c:v>
                </c:pt>
                <c:pt idx="10">
                  <c:v>0</c:v>
                </c:pt>
                <c:pt idx="12">
                  <c:v>29</c:v>
                </c:pt>
                <c:pt idx="13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80-4ACD-964C-0FD815FA7AD8}"/>
            </c:ext>
          </c:extLst>
        </c:ser>
        <c:ser>
          <c:idx val="6"/>
          <c:order val="6"/>
          <c:tx>
            <c:strRef>
              <c:f>analysis!$AP$5:$AP$6</c:f>
              <c:strCache>
                <c:ptCount val="2"/>
                <c:pt idx="0">
                  <c:v>Commonwealth(Study)</c:v>
                </c:pt>
              </c:strCache>
            </c:strRef>
          </c:tx>
          <c:spPr>
            <a:pattFill prst="narHorz">
              <a:fgClr>
                <a:srgbClr val="C0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analysis!$AP$7:$AP$24</c:f>
              <c:numCache>
                <c:formatCode>General</c:formatCode>
                <c:ptCount val="14"/>
                <c:pt idx="0">
                  <c:v>9</c:v>
                </c:pt>
                <c:pt idx="3">
                  <c:v>13</c:v>
                </c:pt>
                <c:pt idx="4">
                  <c:v>-1</c:v>
                </c:pt>
                <c:pt idx="6">
                  <c:v>9</c:v>
                </c:pt>
                <c:pt idx="7">
                  <c:v>-1</c:v>
                </c:pt>
                <c:pt idx="9">
                  <c:v>13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80-4ACD-964C-0FD815FA7AD8}"/>
            </c:ext>
          </c:extLst>
        </c:ser>
        <c:ser>
          <c:idx val="7"/>
          <c:order val="7"/>
          <c:tx>
            <c:strRef>
              <c:f>analysis!$AQ$5:$AQ$6</c:f>
              <c:strCache>
                <c:ptCount val="2"/>
                <c:pt idx="0">
                  <c:v>Aliens(Study)</c:v>
                </c:pt>
              </c:strCache>
            </c:strRef>
          </c:tx>
          <c:spPr>
            <a:pattFill prst="narHorz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analysis!$AQ$7:$AQ$24</c:f>
              <c:numCache>
                <c:formatCode>General</c:formatCode>
                <c:ptCount val="14"/>
                <c:pt idx="0">
                  <c:v>31</c:v>
                </c:pt>
                <c:pt idx="1">
                  <c:v>-1</c:v>
                </c:pt>
                <c:pt idx="3">
                  <c:v>24</c:v>
                </c:pt>
                <c:pt idx="6">
                  <c:v>33</c:v>
                </c:pt>
                <c:pt idx="9">
                  <c:v>24</c:v>
                </c:pt>
                <c:pt idx="12">
                  <c:v>31</c:v>
                </c:pt>
                <c:pt idx="1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80-4ACD-964C-0FD815FA7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9"/>
        <c:overlap val="100"/>
        <c:axId val="389917608"/>
        <c:axId val="389913672"/>
      </c:barChart>
      <c:lineChart>
        <c:grouping val="standard"/>
        <c:varyColors val="0"/>
        <c:ser>
          <c:idx val="8"/>
          <c:order val="8"/>
          <c:tx>
            <c:strRef>
              <c:f>analysis!$AR$5:$AR$6</c:f>
              <c:strCache>
                <c:ptCount val="2"/>
                <c:pt idx="0">
                  <c:v>Net Migration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C80-4ACD-964C-0FD815FA7AD8}"/>
                </c:ext>
              </c:extLst>
            </c:dLbl>
            <c:dLbl>
              <c:idx val="1"/>
              <c:layout>
                <c:manualLayout>
                  <c:x val="2.0202020202020202E-3"/>
                  <c:y val="-4.5070422535211305E-2"/>
                </c:manualLayout>
              </c:layout>
              <c:tx>
                <c:rich>
                  <a:bodyPr/>
                  <a:lstStyle/>
                  <a:p>
                    <a:fld id="{4F77C775-3F0A-44EC-A864-6E41AF5F2A1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0C80-4ACD-964C-0FD815FA7AD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C80-4ACD-964C-0FD815FA7AD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C80-4ACD-964C-0FD815FA7AD8}"/>
                </c:ext>
              </c:extLst>
            </c:dLbl>
            <c:dLbl>
              <c:idx val="4"/>
              <c:layout>
                <c:manualLayout>
                  <c:x val="6.0606060606060606E-3"/>
                  <c:y val="-2.6291079812206571E-2"/>
                </c:manualLayout>
              </c:layout>
              <c:tx>
                <c:rich>
                  <a:bodyPr/>
                  <a:lstStyle/>
                  <a:p>
                    <a:fld id="{64A8734F-5290-44CA-9BDF-E3574DCC689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0C80-4ACD-964C-0FD815FA7AD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C80-4ACD-964C-0FD815FA7AD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C80-4ACD-964C-0FD815FA7AD8}"/>
                </c:ext>
              </c:extLst>
            </c:dLbl>
            <c:dLbl>
              <c:idx val="7"/>
              <c:layout>
                <c:manualLayout>
                  <c:x val="1.2121212121212121E-2"/>
                  <c:y val="-3.3802816901408447E-2"/>
                </c:manualLayout>
              </c:layout>
              <c:tx>
                <c:rich>
                  <a:bodyPr/>
                  <a:lstStyle/>
                  <a:p>
                    <a:fld id="{06FF83F6-A2AC-4683-AB61-5E21D817F0B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0C80-4ACD-964C-0FD815FA7AD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C80-4ACD-964C-0FD815FA7AD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C80-4ACD-964C-0FD815FA7AD8}"/>
                </c:ext>
              </c:extLst>
            </c:dLbl>
            <c:dLbl>
              <c:idx val="10"/>
              <c:layout>
                <c:manualLayout>
                  <c:x val="4.0404040404040404E-3"/>
                  <c:y val="-3.3802816901408447E-2"/>
                </c:manualLayout>
              </c:layout>
              <c:tx>
                <c:rich>
                  <a:bodyPr/>
                  <a:lstStyle/>
                  <a:p>
                    <a:fld id="{166C6AA4-F3ED-43C3-8D3F-079A85D6239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0C80-4ACD-964C-0FD815FA7AD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C80-4ACD-964C-0FD815FA7AD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C80-4ACD-964C-0FD815FA7AD8}"/>
                </c:ext>
              </c:extLst>
            </c:dLbl>
            <c:dLbl>
              <c:idx val="13"/>
              <c:layout>
                <c:manualLayout>
                  <c:x val="2.0202020202018719E-3"/>
                  <c:y val="-4.5070422535211305E-2"/>
                </c:manualLayout>
              </c:layout>
              <c:tx>
                <c:rich>
                  <a:bodyPr/>
                  <a:lstStyle/>
                  <a:p>
                    <a:fld id="{79259207-BC7C-4F82-8B56-77430B34563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0C80-4ACD-964C-0FD815FA7AD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C80-4ACD-964C-0FD815FA7AD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analysis!$AR$7:$AR$25</c:f>
              <c:numCache>
                <c:formatCode>General</c:formatCode>
                <c:ptCount val="15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analysis!$AR$7:$AR$25</c15:f>
                <c15:dlblRangeCache>
                  <c:ptCount val="15"/>
                  <c:pt idx="0">
                    <c:v>83</c:v>
                  </c:pt>
                  <c:pt idx="1">
                    <c:v>83</c:v>
                  </c:pt>
                  <c:pt idx="2">
                    <c:v>83</c:v>
                  </c:pt>
                  <c:pt idx="3">
                    <c:v>62</c:v>
                  </c:pt>
                  <c:pt idx="4">
                    <c:v>62</c:v>
                  </c:pt>
                  <c:pt idx="5">
                    <c:v>62</c:v>
                  </c:pt>
                  <c:pt idx="6">
                    <c:v>75</c:v>
                  </c:pt>
                  <c:pt idx="7">
                    <c:v>75</c:v>
                  </c:pt>
                  <c:pt idx="8">
                    <c:v>75</c:v>
                  </c:pt>
                  <c:pt idx="9">
                    <c:v>82</c:v>
                  </c:pt>
                  <c:pt idx="10">
                    <c:v>82</c:v>
                  </c:pt>
                  <c:pt idx="11">
                    <c:v>82</c:v>
                  </c:pt>
                  <c:pt idx="12">
                    <c:v>83</c:v>
                  </c:pt>
                  <c:pt idx="13">
                    <c:v>83</c:v>
                  </c:pt>
                  <c:pt idx="14">
                    <c:v>83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0C80-4ACD-964C-0FD815FA7AD8}"/>
            </c:ext>
          </c:extLst>
        </c:ser>
        <c:ser>
          <c:idx val="9"/>
          <c:order val="9"/>
          <c:tx>
            <c:strRef>
              <c:f>analysis!$AS$5</c:f>
              <c:strCache>
                <c:ptCount val="1"/>
                <c:pt idx="0">
                  <c:v>Net Economic Migration</c:v>
                </c:pt>
              </c:strCache>
            </c:strRef>
          </c:tx>
          <c:spPr>
            <a:ln w="2222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C80-4ACD-964C-0FD815FA7AD8}"/>
                </c:ext>
              </c:extLst>
            </c:dLbl>
            <c:dLbl>
              <c:idx val="1"/>
              <c:layout>
                <c:manualLayout>
                  <c:x val="-2.0202020202019833E-3"/>
                  <c:y val="-1.946471522253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C80-4ACD-964C-0FD815FA7AD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C80-4ACD-964C-0FD815FA7AD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C80-4ACD-964C-0FD815FA7AD8}"/>
                </c:ext>
              </c:extLst>
            </c:dLbl>
            <c:dLbl>
              <c:idx val="4"/>
              <c:layout>
                <c:manualLayout>
                  <c:x val="-3.7036609186967251E-17"/>
                  <c:y val="-1.9464715222531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0C80-4ACD-964C-0FD815FA7AD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C80-4ACD-964C-0FD815FA7AD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C80-4ACD-964C-0FD815FA7AD8}"/>
                </c:ext>
              </c:extLst>
            </c:dLbl>
            <c:dLbl>
              <c:idx val="7"/>
              <c:layout>
                <c:manualLayout>
                  <c:x val="-6.0606060606060606E-3"/>
                  <c:y val="-3.2441192037552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0C80-4ACD-964C-0FD815FA7AD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C80-4ACD-964C-0FD815FA7AD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C80-4ACD-964C-0FD815FA7AD8}"/>
                </c:ext>
              </c:extLst>
            </c:dLbl>
            <c:dLbl>
              <c:idx val="10"/>
              <c:layout>
                <c:manualLayout>
                  <c:x val="-7.4073218373934501E-17"/>
                  <c:y val="-3.8929430445062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0C80-4ACD-964C-0FD815FA7AD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C80-4ACD-964C-0FD815FA7AD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C80-4ACD-964C-0FD815FA7AD8}"/>
                </c:ext>
              </c:extLst>
            </c:dLbl>
            <c:dLbl>
              <c:idx val="13"/>
              <c:layout>
                <c:manualLayout>
                  <c:x val="0"/>
                  <c:y val="-3.2441192037552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0C80-4ACD-964C-0FD815FA7AD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C80-4ACD-964C-0FD815FA7AD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analysis!$AS$7:$AS$25</c:f>
              <c:numCache>
                <c:formatCode>General</c:formatCode>
                <c:ptCount val="1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0C80-4ACD-964C-0FD815FA7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17608"/>
        <c:axId val="389913672"/>
      </c:lineChart>
      <c:catAx>
        <c:axId val="38991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13672"/>
        <c:crosses val="autoZero"/>
        <c:auto val="1"/>
        <c:lblAlgn val="ctr"/>
        <c:lblOffset val="100"/>
        <c:noMultiLvlLbl val="0"/>
      </c:catAx>
      <c:valAx>
        <c:axId val="38991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People  (Thousands)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917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</a:t>
            </a:r>
            <a:r>
              <a:rPr lang="en-GB" baseline="0"/>
              <a:t> Migration 2010 - 2014</a:t>
            </a:r>
          </a:p>
          <a:p>
            <a:pPr>
              <a:defRPr/>
            </a:pPr>
            <a:r>
              <a:rPr lang="en-GB" baseline="0"/>
              <a:t>Work vs Study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analysis!$AZ$5</c:f>
              <c:strCache>
                <c:ptCount val="1"/>
                <c:pt idx="0">
                  <c:v>EU Work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analysis!$AZ$6:$AZ$24</c:f>
              <c:numCache>
                <c:formatCode>General</c:formatCode>
                <c:ptCount val="14"/>
                <c:pt idx="0">
                  <c:v>36</c:v>
                </c:pt>
                <c:pt idx="1">
                  <c:v>-2</c:v>
                </c:pt>
                <c:pt idx="2">
                  <c:v>0</c:v>
                </c:pt>
                <c:pt idx="3">
                  <c:v>26</c:v>
                </c:pt>
                <c:pt idx="4">
                  <c:v>-5</c:v>
                </c:pt>
                <c:pt idx="5">
                  <c:v>0</c:v>
                </c:pt>
                <c:pt idx="6">
                  <c:v>39</c:v>
                </c:pt>
                <c:pt idx="7">
                  <c:v>-1</c:v>
                </c:pt>
                <c:pt idx="8">
                  <c:v>0</c:v>
                </c:pt>
                <c:pt idx="9">
                  <c:v>46</c:v>
                </c:pt>
                <c:pt idx="10">
                  <c:v>-1</c:v>
                </c:pt>
                <c:pt idx="11">
                  <c:v>0</c:v>
                </c:pt>
                <c:pt idx="12">
                  <c:v>36</c:v>
                </c:pt>
                <c:pt idx="13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E-40EB-AB78-64AD1C9C3083}"/>
            </c:ext>
          </c:extLst>
        </c:ser>
        <c:ser>
          <c:idx val="1"/>
          <c:order val="1"/>
          <c:tx>
            <c:strRef>
              <c:f>analysis!$BA$5</c:f>
              <c:strCache>
                <c:ptCount val="1"/>
                <c:pt idx="0">
                  <c:v>Others Work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analysis!$BA$6:$BA$24</c:f>
              <c:numCache>
                <c:formatCode>General</c:formatCode>
                <c:ptCount val="14"/>
                <c:pt idx="0">
                  <c:v>10</c:v>
                </c:pt>
                <c:pt idx="1">
                  <c:v>-19</c:v>
                </c:pt>
                <c:pt idx="2">
                  <c:v>0</c:v>
                </c:pt>
                <c:pt idx="3">
                  <c:v>8</c:v>
                </c:pt>
                <c:pt idx="4">
                  <c:v>-18</c:v>
                </c:pt>
                <c:pt idx="5">
                  <c:v>0</c:v>
                </c:pt>
                <c:pt idx="6">
                  <c:v>9</c:v>
                </c:pt>
                <c:pt idx="7">
                  <c:v>-26</c:v>
                </c:pt>
                <c:pt idx="8">
                  <c:v>0</c:v>
                </c:pt>
                <c:pt idx="9">
                  <c:v>6</c:v>
                </c:pt>
                <c:pt idx="10">
                  <c:v>-29</c:v>
                </c:pt>
                <c:pt idx="11">
                  <c:v>0</c:v>
                </c:pt>
                <c:pt idx="12">
                  <c:v>10</c:v>
                </c:pt>
                <c:pt idx="13">
                  <c:v>-19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E-40EB-AB78-64AD1C9C3083}"/>
            </c:ext>
          </c:extLst>
        </c:ser>
        <c:ser>
          <c:idx val="2"/>
          <c:order val="2"/>
          <c:tx>
            <c:strRef>
              <c:f>analysis!$BB$5</c:f>
              <c:strCache>
                <c:ptCount val="1"/>
                <c:pt idx="0">
                  <c:v>Study</c:v>
                </c:pt>
              </c:strCache>
            </c:strRef>
          </c:tx>
          <c:spPr>
            <a:pattFill prst="dk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analysis!$AI$7:$AI$24</c:f>
              <c:strCache>
                <c:ptCount val="14"/>
                <c:pt idx="0">
                  <c:v>Immigration, 2010</c:v>
                </c:pt>
                <c:pt idx="1">
                  <c:v>Emmigration 2010</c:v>
                </c:pt>
                <c:pt idx="3">
                  <c:v>Immigration, 2011</c:v>
                </c:pt>
                <c:pt idx="4">
                  <c:v>Emmigration, 2011</c:v>
                </c:pt>
                <c:pt idx="6">
                  <c:v>Immigration, 2012</c:v>
                </c:pt>
                <c:pt idx="7">
                  <c:v>Emmigtration, 2012</c:v>
                </c:pt>
                <c:pt idx="9">
                  <c:v>Immigration, 2013</c:v>
                </c:pt>
                <c:pt idx="10">
                  <c:v>Emmigration 2013</c:v>
                </c:pt>
                <c:pt idx="12">
                  <c:v>Immigration, 2014</c:v>
                </c:pt>
                <c:pt idx="13">
                  <c:v>Emmigration 2014</c:v>
                </c:pt>
              </c:strCache>
            </c:strRef>
          </c:cat>
          <c:val>
            <c:numRef>
              <c:f>analysis!$BB$6:$BB$24</c:f>
              <c:numCache>
                <c:formatCode>General</c:formatCode>
                <c:ptCount val="14"/>
                <c:pt idx="0">
                  <c:v>69</c:v>
                </c:pt>
                <c:pt idx="1">
                  <c:v>-11</c:v>
                </c:pt>
                <c:pt idx="2">
                  <c:v>0</c:v>
                </c:pt>
                <c:pt idx="3">
                  <c:v>64</c:v>
                </c:pt>
                <c:pt idx="4">
                  <c:v>-13</c:v>
                </c:pt>
                <c:pt idx="5">
                  <c:v>0</c:v>
                </c:pt>
                <c:pt idx="6">
                  <c:v>64</c:v>
                </c:pt>
                <c:pt idx="7">
                  <c:v>-10</c:v>
                </c:pt>
                <c:pt idx="8">
                  <c:v>0</c:v>
                </c:pt>
                <c:pt idx="9">
                  <c:v>69</c:v>
                </c:pt>
                <c:pt idx="10">
                  <c:v>-9</c:v>
                </c:pt>
                <c:pt idx="11">
                  <c:v>0</c:v>
                </c:pt>
                <c:pt idx="12">
                  <c:v>69</c:v>
                </c:pt>
                <c:pt idx="13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3E-40EB-AB78-64AD1C9C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727728"/>
        <c:axId val="432733632"/>
      </c:barChart>
      <c:catAx>
        <c:axId val="43272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733632"/>
        <c:crosses val="autoZero"/>
        <c:auto val="1"/>
        <c:lblAlgn val="ctr"/>
        <c:lblOffset val="100"/>
        <c:noMultiLvlLbl val="0"/>
      </c:catAx>
      <c:valAx>
        <c:axId val="43273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People (Thousands)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72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UK</a:t>
            </a:r>
            <a:r>
              <a:rPr lang="en-US" baseline="0"/>
              <a:t> Migration 2010-2014</a:t>
            </a:r>
          </a:p>
          <a:p>
            <a:pPr>
              <a:defRPr/>
            </a:pPr>
            <a:r>
              <a:rPr lang="en-US" sz="1200" baseline="0"/>
              <a:t>% of Immigrant Workers who are EU Citizens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analysis!$BF$5</c:f>
              <c:strCache>
                <c:ptCount val="1"/>
                <c:pt idx="0">
                  <c:v>%of worker immigrants from EU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analysis!$BE$7:$BE$12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analysis!$BF$6:$BF$12</c:f>
              <c:numCache>
                <c:formatCode>0%</c:formatCode>
                <c:ptCount val="5"/>
                <c:pt idx="0">
                  <c:v>0.78260869565217395</c:v>
                </c:pt>
                <c:pt idx="1">
                  <c:v>0.76470588235294112</c:v>
                </c:pt>
                <c:pt idx="2">
                  <c:v>0.8125</c:v>
                </c:pt>
                <c:pt idx="3">
                  <c:v>0.88461538461538458</c:v>
                </c:pt>
                <c:pt idx="4">
                  <c:v>0.78260869565217395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2-4369-BFD6-1F9A7DAE5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111416"/>
        <c:axId val="443102888"/>
      </c:barChart>
      <c:catAx>
        <c:axId val="44311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02888"/>
        <c:crosses val="autoZero"/>
        <c:auto val="1"/>
        <c:lblAlgn val="ctr"/>
        <c:lblOffset val="100"/>
        <c:noMultiLvlLbl val="0"/>
      </c:catAx>
      <c:valAx>
        <c:axId val="44310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1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233361</xdr:colOff>
      <xdr:row>41</xdr:row>
      <xdr:rowOff>176212</xdr:rowOff>
    </xdr:from>
    <xdr:to>
      <xdr:col>9</xdr:col>
      <xdr:colOff>314324</xdr:colOff>
      <xdr:row>58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309562</xdr:colOff>
      <xdr:row>38</xdr:row>
      <xdr:rowOff>171449</xdr:rowOff>
    </xdr:from>
    <xdr:to>
      <xdr:col>31</xdr:col>
      <xdr:colOff>4762</xdr:colOff>
      <xdr:row>65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28575</xdr:colOff>
      <xdr:row>27</xdr:row>
      <xdr:rowOff>38098</xdr:rowOff>
    </xdr:from>
    <xdr:to>
      <xdr:col>44</xdr:col>
      <xdr:colOff>219075</xdr:colOff>
      <xdr:row>54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552450</xdr:colOff>
      <xdr:row>27</xdr:row>
      <xdr:rowOff>19049</xdr:rowOff>
    </xdr:from>
    <xdr:to>
      <xdr:col>53</xdr:col>
      <xdr:colOff>514350</xdr:colOff>
      <xdr:row>57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54</xdr:col>
      <xdr:colOff>190500</xdr:colOff>
      <xdr:row>27</xdr:row>
      <xdr:rowOff>0</xdr:rowOff>
    </xdr:from>
    <xdr:to>
      <xdr:col>60</xdr:col>
      <xdr:colOff>409575</xdr:colOff>
      <xdr:row>45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e/AppData/Local/Temp/stim.01citizenshipbymainreasonformigrationflowsenglandandwalesmid2004tomid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.01a O"/>
      <sheetName val="D.01b O"/>
      <sheetName val="D.01c O"/>
      <sheetName val="D.01a N"/>
      <sheetName val="D.01b N"/>
      <sheetName val="D.01c N"/>
      <sheetName val="Contents and Notes"/>
      <sheetName val="STIM.01a O"/>
      <sheetName val="STIM.01b O"/>
      <sheetName val="STIM.01c O"/>
      <sheetName val="STIM.01a N"/>
      <sheetName val="STIM.01b N"/>
      <sheetName val="STIM.01c N"/>
      <sheetName val="Chart.01 O"/>
      <sheetName val="Chart.01 N"/>
    </sheetNames>
    <sheetDataSet>
      <sheetData sheetId="0"/>
      <sheetData sheetId="1"/>
      <sheetData sheetId="2">
        <row r="10">
          <cell r="B10">
            <v>60</v>
          </cell>
        </row>
        <row r="12">
          <cell r="AK12" t="str">
            <v>OTHER FOREIGN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e1" displayName="Table1" ref="A5:J40" totalsRowShown="0">
  <autoFilter ref="A5:J40">
    <filterColumn colId="2">
      <filters>
        <filter val="Employment6"/>
        <filter val="Study7"/>
      </filters>
    </filterColumn>
  </autoFilter>
  <tableColumns count="10">
    <tableColumn id="1" name="Date"/>
    <tableColumn id="2" name="Vector"/>
    <tableColumn id="3" name="Reason"/>
    <tableColumn id="4" name="All countries"/>
    <tableColumn id="5" name="British"/>
    <tableColumn id="6" name="Non-British"/>
    <tableColumn id="7" name="EU"/>
    <tableColumn id="8" name="Commonwealth"/>
    <tableColumn id="9" name="Aliens"/>
    <tableColumn id="10" name="Sum" dataDxfId="0">
      <calculatedColumnFormula>SUM(Table1[[#This Row],[British]:[Aliens]])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6"/>
  <sheetViews>
    <sheetView workbookViewId="0">
      <selection activeCell="D10" sqref="D10:AJ12"/>
    </sheetView>
  </sheetViews>
  <sheetFormatPr defaultRowHeight="15" x14ac:dyDescent="0.25"/>
  <cols>
    <col min="3" max="3" width="15.7109375" customWidth="1"/>
    <col min="13" max="13" width="2.7109375" customWidth="1"/>
  </cols>
  <sheetData>
    <row r="2" spans="1:41" ht="15.75" thickBot="1" x14ac:dyDescent="0.3"/>
    <row r="3" spans="1:41" x14ac:dyDescent="0.25">
      <c r="A3" s="38" t="s">
        <v>30</v>
      </c>
      <c r="B3" s="38" t="s">
        <v>31</v>
      </c>
      <c r="C3" s="38" t="s">
        <v>0</v>
      </c>
      <c r="D3" s="38" t="s">
        <v>1</v>
      </c>
      <c r="E3" s="38"/>
      <c r="F3" s="52"/>
      <c r="G3" s="55" t="s">
        <v>2</v>
      </c>
      <c r="H3" s="55"/>
      <c r="I3" s="56"/>
      <c r="J3" s="55" t="s">
        <v>3</v>
      </c>
      <c r="K3" s="55"/>
      <c r="L3" s="56"/>
      <c r="M3" s="52"/>
      <c r="N3" s="60" t="s">
        <v>4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1"/>
      <c r="AA3" s="44" t="s">
        <v>5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x14ac:dyDescent="0.25">
      <c r="A4" s="39"/>
      <c r="B4" s="39"/>
      <c r="C4" s="39"/>
      <c r="D4" s="53"/>
      <c r="E4" s="53"/>
      <c r="F4" s="54"/>
      <c r="G4" s="57"/>
      <c r="H4" s="57"/>
      <c r="I4" s="58"/>
      <c r="J4" s="57"/>
      <c r="K4" s="57"/>
      <c r="L4" s="58"/>
      <c r="M4" s="42"/>
      <c r="N4" s="46" t="s">
        <v>4</v>
      </c>
      <c r="O4" s="46"/>
      <c r="P4" s="47"/>
      <c r="Q4" s="46" t="s">
        <v>6</v>
      </c>
      <c r="R4" s="47"/>
      <c r="S4" s="47"/>
      <c r="T4" s="46" t="s">
        <v>7</v>
      </c>
      <c r="U4" s="47"/>
      <c r="V4" s="47"/>
      <c r="W4" s="46" t="s">
        <v>8</v>
      </c>
      <c r="X4" s="47"/>
      <c r="Y4" s="47"/>
      <c r="Z4" s="42"/>
      <c r="AA4" s="46" t="s">
        <v>9</v>
      </c>
      <c r="AB4" s="47"/>
      <c r="AC4" s="47"/>
      <c r="AD4" s="48" t="s">
        <v>10</v>
      </c>
      <c r="AE4" s="48"/>
      <c r="AF4" s="48"/>
      <c r="AG4" s="48"/>
      <c r="AH4" s="48"/>
      <c r="AI4" s="48"/>
      <c r="AJ4" s="48"/>
      <c r="AK4" s="48"/>
      <c r="AL4" s="49"/>
      <c r="AM4" s="46" t="s">
        <v>11</v>
      </c>
      <c r="AN4" s="47"/>
      <c r="AO4" s="47"/>
    </row>
    <row r="5" spans="1:41" x14ac:dyDescent="0.25">
      <c r="A5" s="39"/>
      <c r="B5" s="39"/>
      <c r="C5" s="39"/>
      <c r="D5" s="42"/>
      <c r="E5" s="42"/>
      <c r="F5" s="54"/>
      <c r="G5" s="59"/>
      <c r="H5" s="59"/>
      <c r="I5" s="58"/>
      <c r="J5" s="59"/>
      <c r="K5" s="59"/>
      <c r="L5" s="58"/>
      <c r="M5" s="42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2"/>
      <c r="AA5" s="47"/>
      <c r="AB5" s="47"/>
      <c r="AC5" s="47"/>
      <c r="AD5" s="50" t="s">
        <v>12</v>
      </c>
      <c r="AE5" s="50"/>
      <c r="AF5" s="51"/>
      <c r="AG5" s="50" t="s">
        <v>13</v>
      </c>
      <c r="AH5" s="50"/>
      <c r="AI5" s="51"/>
      <c r="AJ5" s="50" t="s">
        <v>14</v>
      </c>
      <c r="AK5" s="50"/>
      <c r="AL5" s="51"/>
      <c r="AM5" s="47"/>
      <c r="AN5" s="47"/>
      <c r="AO5" s="47"/>
    </row>
    <row r="6" spans="1:41" x14ac:dyDescent="0.25">
      <c r="A6" s="40"/>
      <c r="B6" s="40"/>
      <c r="C6" s="40"/>
      <c r="D6" s="1" t="s">
        <v>15</v>
      </c>
      <c r="E6" s="2" t="s">
        <v>16</v>
      </c>
      <c r="F6" s="2" t="s">
        <v>17</v>
      </c>
      <c r="G6" s="3" t="s">
        <v>15</v>
      </c>
      <c r="H6" s="4" t="s">
        <v>16</v>
      </c>
      <c r="I6" s="4" t="s">
        <v>17</v>
      </c>
      <c r="J6" s="3" t="s">
        <v>15</v>
      </c>
      <c r="K6" s="4" t="s">
        <v>16</v>
      </c>
      <c r="L6" s="4" t="s">
        <v>17</v>
      </c>
      <c r="M6" s="43"/>
      <c r="N6" s="3" t="s">
        <v>15</v>
      </c>
      <c r="O6" s="4" t="s">
        <v>16</v>
      </c>
      <c r="P6" s="4" t="s">
        <v>17</v>
      </c>
      <c r="Q6" s="3" t="s">
        <v>15</v>
      </c>
      <c r="R6" s="4" t="s">
        <v>16</v>
      </c>
      <c r="S6" s="4" t="s">
        <v>17</v>
      </c>
      <c r="T6" s="3" t="s">
        <v>15</v>
      </c>
      <c r="U6" s="4" t="s">
        <v>16</v>
      </c>
      <c r="V6" s="4" t="s">
        <v>17</v>
      </c>
      <c r="W6" s="3" t="s">
        <v>15</v>
      </c>
      <c r="X6" s="4" t="s">
        <v>16</v>
      </c>
      <c r="Y6" s="4" t="s">
        <v>17</v>
      </c>
      <c r="Z6" s="43"/>
      <c r="AA6" s="3" t="s">
        <v>15</v>
      </c>
      <c r="AB6" s="4" t="s">
        <v>16</v>
      </c>
      <c r="AC6" s="4" t="s">
        <v>17</v>
      </c>
      <c r="AD6" s="3" t="s">
        <v>15</v>
      </c>
      <c r="AE6" s="4" t="s">
        <v>16</v>
      </c>
      <c r="AF6" s="4" t="s">
        <v>17</v>
      </c>
      <c r="AG6" s="3" t="s">
        <v>15</v>
      </c>
      <c r="AH6" s="4" t="s">
        <v>16</v>
      </c>
      <c r="AI6" s="4" t="s">
        <v>17</v>
      </c>
      <c r="AJ6" s="3" t="s">
        <v>15</v>
      </c>
      <c r="AK6" s="4" t="s">
        <v>16</v>
      </c>
      <c r="AL6" s="4" t="s">
        <v>17</v>
      </c>
      <c r="AM6" s="3" t="s">
        <v>15</v>
      </c>
      <c r="AN6" s="4" t="s">
        <v>16</v>
      </c>
      <c r="AO6" s="4" t="s">
        <v>17</v>
      </c>
    </row>
    <row r="7" spans="1:41" x14ac:dyDescent="0.25">
      <c r="A7" s="9">
        <v>2014</v>
      </c>
      <c r="B7" s="9" t="s">
        <v>18</v>
      </c>
      <c r="C7" s="9" t="s">
        <v>19</v>
      </c>
      <c r="D7" s="10">
        <v>165</v>
      </c>
      <c r="E7" s="10">
        <v>26</v>
      </c>
      <c r="F7" s="10" t="s">
        <v>29</v>
      </c>
      <c r="G7" s="10">
        <v>2</v>
      </c>
      <c r="H7" s="10">
        <v>3</v>
      </c>
      <c r="I7" s="10" t="s">
        <v>24</v>
      </c>
      <c r="J7" s="10">
        <v>164</v>
      </c>
      <c r="K7" s="10">
        <v>26</v>
      </c>
      <c r="L7" s="10" t="s">
        <v>29</v>
      </c>
      <c r="M7" s="11"/>
      <c r="N7" s="10">
        <v>106</v>
      </c>
      <c r="O7" s="10">
        <v>21</v>
      </c>
      <c r="P7" s="10" t="s">
        <v>29</v>
      </c>
      <c r="Q7" s="10">
        <v>50</v>
      </c>
      <c r="R7" s="10">
        <v>14</v>
      </c>
      <c r="S7" s="10" t="s">
        <v>24</v>
      </c>
      <c r="T7" s="10">
        <v>31</v>
      </c>
      <c r="U7" s="10">
        <v>12</v>
      </c>
      <c r="V7" s="10" t="s">
        <v>24</v>
      </c>
      <c r="W7" s="10">
        <v>24</v>
      </c>
      <c r="X7" s="10">
        <v>10</v>
      </c>
      <c r="Y7" s="10" t="s">
        <v>29</v>
      </c>
      <c r="Z7" s="11"/>
      <c r="AA7" s="10">
        <v>58</v>
      </c>
      <c r="AB7" s="10">
        <v>14</v>
      </c>
      <c r="AC7" s="10" t="s">
        <v>24</v>
      </c>
      <c r="AD7" s="10">
        <v>11</v>
      </c>
      <c r="AE7" s="10">
        <v>5</v>
      </c>
      <c r="AF7" s="10" t="s">
        <v>24</v>
      </c>
      <c r="AG7" s="10">
        <v>3</v>
      </c>
      <c r="AH7" s="10">
        <v>3</v>
      </c>
      <c r="AI7" s="10" t="s">
        <v>24</v>
      </c>
      <c r="AJ7" s="10">
        <v>8</v>
      </c>
      <c r="AK7" s="10">
        <v>4</v>
      </c>
      <c r="AL7" s="10" t="s">
        <v>24</v>
      </c>
      <c r="AM7" s="10">
        <v>47</v>
      </c>
      <c r="AN7" s="10">
        <v>13</v>
      </c>
      <c r="AO7" s="10" t="e">
        <f ca="1">OFFSET('[1]D.01c O'!AM5,'[1]D.01c O'!$B$10,0)</f>
        <v>#VALUE!</v>
      </c>
    </row>
    <row r="8" spans="1:41" x14ac:dyDescent="0.25">
      <c r="A8" s="9">
        <v>2014</v>
      </c>
      <c r="B8" s="9" t="s">
        <v>18</v>
      </c>
      <c r="C8" s="12" t="s">
        <v>20</v>
      </c>
      <c r="D8" s="10">
        <v>79</v>
      </c>
      <c r="E8" s="10">
        <v>19</v>
      </c>
      <c r="F8" s="10" t="s">
        <v>29</v>
      </c>
      <c r="G8" s="13">
        <v>2</v>
      </c>
      <c r="H8" s="13">
        <v>3</v>
      </c>
      <c r="I8" s="13" t="s">
        <v>24</v>
      </c>
      <c r="J8" s="13">
        <v>77</v>
      </c>
      <c r="K8" s="13">
        <v>19</v>
      </c>
      <c r="L8" s="13" t="s">
        <v>29</v>
      </c>
      <c r="M8" s="11"/>
      <c r="N8" s="13">
        <v>72</v>
      </c>
      <c r="O8" s="13">
        <v>18</v>
      </c>
      <c r="P8" s="13" t="s">
        <v>29</v>
      </c>
      <c r="Q8" s="13">
        <v>22</v>
      </c>
      <c r="R8" s="13">
        <v>10</v>
      </c>
      <c r="S8" s="13" t="s">
        <v>24</v>
      </c>
      <c r="T8" s="13">
        <v>27</v>
      </c>
      <c r="U8" s="13">
        <v>11</v>
      </c>
      <c r="V8" s="13" t="s">
        <v>24</v>
      </c>
      <c r="W8" s="13">
        <v>23</v>
      </c>
      <c r="X8" s="13">
        <v>10</v>
      </c>
      <c r="Y8" s="13" t="s">
        <v>29</v>
      </c>
      <c r="Z8" s="11"/>
      <c r="AA8" s="13">
        <v>5</v>
      </c>
      <c r="AB8" s="13">
        <v>4</v>
      </c>
      <c r="AC8" s="13" t="s">
        <v>24</v>
      </c>
      <c r="AD8" s="13">
        <v>4</v>
      </c>
      <c r="AE8" s="13">
        <v>4</v>
      </c>
      <c r="AF8" s="13" t="s">
        <v>24</v>
      </c>
      <c r="AG8" s="13">
        <v>2</v>
      </c>
      <c r="AH8" s="13">
        <v>3</v>
      </c>
      <c r="AI8" s="13" t="s">
        <v>24</v>
      </c>
      <c r="AJ8" s="13">
        <v>2</v>
      </c>
      <c r="AK8" s="13">
        <v>2</v>
      </c>
      <c r="AL8" s="13" t="s">
        <v>24</v>
      </c>
      <c r="AM8" s="13">
        <v>0</v>
      </c>
      <c r="AN8" s="13">
        <v>1</v>
      </c>
      <c r="AO8" s="13" t="e">
        <f ca="1">OFFSET('[1]D.01c O'!AM6,'[1]D.01c O'!$B$10,0)</f>
        <v>#VALUE!</v>
      </c>
    </row>
    <row r="9" spans="1:41" x14ac:dyDescent="0.25">
      <c r="A9" s="9">
        <v>2014</v>
      </c>
      <c r="B9" s="9" t="s">
        <v>18</v>
      </c>
      <c r="C9" s="12" t="s">
        <v>21</v>
      </c>
      <c r="D9" s="10">
        <v>87</v>
      </c>
      <c r="E9" s="10">
        <v>18</v>
      </c>
      <c r="F9" s="10" t="s">
        <v>24</v>
      </c>
      <c r="G9" s="13" t="s">
        <v>27</v>
      </c>
      <c r="H9" s="13" t="s">
        <v>27</v>
      </c>
      <c r="I9" s="13" t="s">
        <v>24</v>
      </c>
      <c r="J9" s="13">
        <v>87</v>
      </c>
      <c r="K9" s="13">
        <v>18</v>
      </c>
      <c r="L9" s="13" t="s">
        <v>24</v>
      </c>
      <c r="M9" s="11"/>
      <c r="N9" s="13">
        <v>33</v>
      </c>
      <c r="O9" s="13">
        <v>11</v>
      </c>
      <c r="P9" s="13" t="s">
        <v>24</v>
      </c>
      <c r="Q9" s="13">
        <v>28</v>
      </c>
      <c r="R9" s="13">
        <v>10</v>
      </c>
      <c r="S9" s="13" t="s">
        <v>24</v>
      </c>
      <c r="T9" s="13">
        <v>5</v>
      </c>
      <c r="U9" s="13">
        <v>4</v>
      </c>
      <c r="V9" s="13" t="s">
        <v>24</v>
      </c>
      <c r="W9" s="13">
        <v>1</v>
      </c>
      <c r="X9" s="13">
        <v>2</v>
      </c>
      <c r="Y9" s="13" t="s">
        <v>24</v>
      </c>
      <c r="Z9" s="11"/>
      <c r="AA9" s="13">
        <v>53</v>
      </c>
      <c r="AB9" s="13">
        <v>14</v>
      </c>
      <c r="AC9" s="13" t="s">
        <v>24</v>
      </c>
      <c r="AD9" s="13">
        <v>7</v>
      </c>
      <c r="AE9" s="13">
        <v>3</v>
      </c>
      <c r="AF9" s="13" t="s">
        <v>24</v>
      </c>
      <c r="AG9" s="13">
        <v>0</v>
      </c>
      <c r="AH9" s="13">
        <v>1</v>
      </c>
      <c r="AI9" s="13" t="s">
        <v>24</v>
      </c>
      <c r="AJ9" s="13">
        <v>6</v>
      </c>
      <c r="AK9" s="13">
        <v>3</v>
      </c>
      <c r="AL9" s="13" t="s">
        <v>24</v>
      </c>
      <c r="AM9" s="13">
        <v>47</v>
      </c>
      <c r="AN9" s="13">
        <v>13</v>
      </c>
      <c r="AO9" s="13" t="e">
        <f ca="1">OFFSET('[1]D.01c O'!AM7,'[1]D.01c O'!$B$10,0)</f>
        <v>#VALUE!</v>
      </c>
    </row>
    <row r="10" spans="1:41" x14ac:dyDescent="0.25">
      <c r="A10" s="9">
        <v>2014</v>
      </c>
      <c r="B10" s="9" t="s">
        <v>22</v>
      </c>
      <c r="C10" s="9" t="s">
        <v>19</v>
      </c>
      <c r="D10" s="14">
        <v>14</v>
      </c>
      <c r="E10" s="14" t="s">
        <v>24</v>
      </c>
      <c r="F10" s="14">
        <v>-3</v>
      </c>
      <c r="G10" s="14">
        <v>3</v>
      </c>
      <c r="H10" s="14" t="s">
        <v>24</v>
      </c>
      <c r="I10" s="14"/>
      <c r="J10" s="14">
        <v>-3</v>
      </c>
      <c r="K10" s="14">
        <v>3</v>
      </c>
      <c r="L10" s="14" t="s">
        <v>24</v>
      </c>
      <c r="M10" s="16" t="s">
        <v>27</v>
      </c>
      <c r="N10" s="14" t="s">
        <v>27</v>
      </c>
      <c r="O10" s="14" t="s">
        <v>24</v>
      </c>
      <c r="P10" s="14">
        <v>-1</v>
      </c>
      <c r="Q10" s="14">
        <v>2</v>
      </c>
      <c r="R10" s="14" t="s">
        <v>24</v>
      </c>
      <c r="S10" s="14">
        <v>-2</v>
      </c>
      <c r="T10" s="14">
        <v>3</v>
      </c>
      <c r="U10" s="14" t="s">
        <v>24</v>
      </c>
      <c r="V10" s="14"/>
      <c r="W10" s="14">
        <v>0</v>
      </c>
      <c r="X10" s="14">
        <v>1</v>
      </c>
      <c r="Y10" s="14" t="s">
        <v>24</v>
      </c>
      <c r="Z10" s="16" t="s">
        <v>27</v>
      </c>
      <c r="AA10" s="14" t="s">
        <v>27</v>
      </c>
      <c r="AB10" s="14" t="s">
        <v>24</v>
      </c>
      <c r="AC10" s="14" t="s">
        <v>27</v>
      </c>
      <c r="AD10" s="14" t="s">
        <v>27</v>
      </c>
      <c r="AE10" s="14" t="s">
        <v>24</v>
      </c>
      <c r="AF10" s="14" t="s">
        <v>27</v>
      </c>
      <c r="AG10" s="14" t="s">
        <v>27</v>
      </c>
      <c r="AH10" s="14" t="s">
        <v>24</v>
      </c>
      <c r="AI10" s="14">
        <v>0</v>
      </c>
      <c r="AJ10" s="14">
        <v>1</v>
      </c>
      <c r="AK10" s="14" t="e">
        <f ca="1">OFFSET('[1]D.01c O'!AI10,'[1]D.01c O'!$B$10,0)</f>
        <v>#VALUE!</v>
      </c>
      <c r="AL10" s="14" t="e">
        <f ca="1">OFFSET('[1]D.01c O'!AJ10,'[1]D.01c O'!$B$10,0)</f>
        <v>#VALUE!</v>
      </c>
      <c r="AM10" s="14" t="e">
        <f ca="1">OFFSET('[1]D.01c O'!AK10,'[1]D.01c O'!$B$10,0)</f>
        <v>#VALUE!</v>
      </c>
      <c r="AN10" s="14" t="e">
        <f ca="1">OFFSET('[1]D.01c O'!AL10,'[1]D.01c O'!$B$10,0)</f>
        <v>#VALUE!</v>
      </c>
      <c r="AO10" s="14" t="e">
        <f ca="1">OFFSET('[1]D.01c O'!AM10,'[1]D.01c O'!$B$10,0)</f>
        <v>#VALUE!</v>
      </c>
    </row>
    <row r="11" spans="1:41" x14ac:dyDescent="0.25">
      <c r="A11" s="9">
        <v>2014</v>
      </c>
      <c r="B11" s="9" t="s">
        <v>22</v>
      </c>
      <c r="C11" s="12" t="s">
        <v>20</v>
      </c>
      <c r="D11" s="14">
        <v>11</v>
      </c>
      <c r="E11" s="14" t="s">
        <v>24</v>
      </c>
      <c r="F11" s="14">
        <v>0</v>
      </c>
      <c r="G11" s="15">
        <v>1</v>
      </c>
      <c r="H11" s="15" t="s">
        <v>24</v>
      </c>
      <c r="I11" s="15"/>
      <c r="J11" s="15" t="s">
        <v>27</v>
      </c>
      <c r="K11" s="15" t="s">
        <v>27</v>
      </c>
      <c r="L11" s="15" t="s">
        <v>24</v>
      </c>
      <c r="M11" s="16" t="s">
        <v>27</v>
      </c>
      <c r="N11" s="15" t="s">
        <v>27</v>
      </c>
      <c r="O11" s="15" t="s">
        <v>24</v>
      </c>
      <c r="P11" s="15" t="s">
        <v>27</v>
      </c>
      <c r="Q11" s="15" t="s">
        <v>27</v>
      </c>
      <c r="R11" s="15" t="s">
        <v>24</v>
      </c>
      <c r="S11" s="15" t="s">
        <v>27</v>
      </c>
      <c r="T11" s="15" t="s">
        <v>27</v>
      </c>
      <c r="U11" s="15" t="s">
        <v>24</v>
      </c>
      <c r="V11" s="15"/>
      <c r="W11" s="15">
        <v>0</v>
      </c>
      <c r="X11" s="15">
        <v>1</v>
      </c>
      <c r="Y11" s="15" t="s">
        <v>24</v>
      </c>
      <c r="Z11" s="16" t="s">
        <v>27</v>
      </c>
      <c r="AA11" s="15" t="s">
        <v>27</v>
      </c>
      <c r="AB11" s="15" t="s">
        <v>24</v>
      </c>
      <c r="AC11" s="15" t="s">
        <v>27</v>
      </c>
      <c r="AD11" s="15" t="s">
        <v>27</v>
      </c>
      <c r="AE11" s="15" t="s">
        <v>24</v>
      </c>
      <c r="AF11" s="15" t="s">
        <v>27</v>
      </c>
      <c r="AG11" s="15" t="s">
        <v>27</v>
      </c>
      <c r="AH11" s="15" t="s">
        <v>24</v>
      </c>
      <c r="AI11" s="15">
        <v>0</v>
      </c>
      <c r="AJ11" s="15">
        <v>1</v>
      </c>
      <c r="AK11" s="15" t="e">
        <f ca="1">OFFSET('[1]D.01c O'!AI11,'[1]D.01c O'!$B$10,0)</f>
        <v>#VALUE!</v>
      </c>
      <c r="AL11" s="15" t="e">
        <f ca="1">OFFSET('[1]D.01c O'!AJ11,'[1]D.01c O'!$B$10,0)</f>
        <v>#VALUE!</v>
      </c>
      <c r="AM11" s="15" t="e">
        <f ca="1">OFFSET('[1]D.01c O'!AK11,'[1]D.01c O'!$B$10,0)</f>
        <v>#VALUE!</v>
      </c>
      <c r="AN11" s="15" t="e">
        <f ca="1">OFFSET('[1]D.01c O'!AL11,'[1]D.01c O'!$B$10,0)</f>
        <v>#VALUE!</v>
      </c>
      <c r="AO11" s="15" t="e">
        <f ca="1">OFFSET('[1]D.01c O'!AM11,'[1]D.01c O'!$B$10,0)</f>
        <v>#VALUE!</v>
      </c>
    </row>
    <row r="12" spans="1:41" ht="15.75" thickBot="1" x14ac:dyDescent="0.3">
      <c r="A12" s="9">
        <v>2014</v>
      </c>
      <c r="B12" s="9" t="s">
        <v>22</v>
      </c>
      <c r="C12" s="17" t="s">
        <v>21</v>
      </c>
      <c r="D12" s="18">
        <v>8</v>
      </c>
      <c r="E12" s="18" t="s">
        <v>24</v>
      </c>
      <c r="F12" s="18">
        <v>-3</v>
      </c>
      <c r="G12" s="19">
        <v>3</v>
      </c>
      <c r="H12" s="19" t="s">
        <v>24</v>
      </c>
      <c r="I12" s="19"/>
      <c r="J12" s="19">
        <v>-3</v>
      </c>
      <c r="K12" s="19">
        <v>3</v>
      </c>
      <c r="L12" s="19" t="s">
        <v>24</v>
      </c>
      <c r="M12" s="20" t="s">
        <v>27</v>
      </c>
      <c r="N12" s="19" t="s">
        <v>27</v>
      </c>
      <c r="O12" s="19" t="s">
        <v>24</v>
      </c>
      <c r="P12" s="19">
        <v>-1</v>
      </c>
      <c r="Q12" s="19">
        <v>2</v>
      </c>
      <c r="R12" s="19" t="s">
        <v>24</v>
      </c>
      <c r="S12" s="19">
        <v>-2</v>
      </c>
      <c r="T12" s="19">
        <v>3</v>
      </c>
      <c r="U12" s="19" t="s">
        <v>24</v>
      </c>
      <c r="V12" s="19"/>
      <c r="W12" s="19" t="s">
        <v>27</v>
      </c>
      <c r="X12" s="19" t="s">
        <v>27</v>
      </c>
      <c r="Y12" s="19" t="s">
        <v>24</v>
      </c>
      <c r="Z12" s="20" t="s">
        <v>27</v>
      </c>
      <c r="AA12" s="19" t="s">
        <v>27</v>
      </c>
      <c r="AB12" s="19" t="s">
        <v>24</v>
      </c>
      <c r="AC12" s="19" t="s">
        <v>27</v>
      </c>
      <c r="AD12" s="19" t="s">
        <v>27</v>
      </c>
      <c r="AE12" s="19" t="s">
        <v>24</v>
      </c>
      <c r="AF12" s="19" t="s">
        <v>27</v>
      </c>
      <c r="AG12" s="19" t="s">
        <v>27</v>
      </c>
      <c r="AH12" s="19" t="s">
        <v>24</v>
      </c>
      <c r="AI12" s="19" t="s">
        <v>27</v>
      </c>
      <c r="AJ12" s="19" t="s">
        <v>27</v>
      </c>
      <c r="AK12" s="19" t="e">
        <f ca="1">OFFSET('[1]D.01c O'!AI12,'[1]D.01c O'!$B$10,0)</f>
        <v>#VALUE!</v>
      </c>
      <c r="AL12" s="19" t="e">
        <f ca="1">OFFSET('[1]D.01c O'!AJ12,'[1]D.01c O'!$B$10,0)</f>
        <v>#VALUE!</v>
      </c>
      <c r="AM12" s="19" t="e">
        <f ca="1">OFFSET('[1]D.01c O'!AK12,'[1]D.01c O'!$B$10,0)</f>
        <v>#VALUE!</v>
      </c>
      <c r="AN12" s="19" t="e">
        <f ca="1">OFFSET('[1]D.01c O'!AL12,'[1]D.01c O'!$B$10,0)</f>
        <v>#VALUE!</v>
      </c>
      <c r="AO12" s="19" t="e">
        <f ca="1">OFFSET('[1]D.01c O'!AM12,'[1]D.01c O'!$B$10,0)</f>
        <v>#VALUE!</v>
      </c>
    </row>
    <row r="13" spans="1:41" x14ac:dyDescent="0.25">
      <c r="A13" s="9">
        <v>2013</v>
      </c>
      <c r="B13" s="9" t="s">
        <v>18</v>
      </c>
      <c r="C13" s="9" t="s">
        <v>23</v>
      </c>
      <c r="D13" s="10">
        <v>122</v>
      </c>
      <c r="E13" s="10">
        <v>21</v>
      </c>
      <c r="F13" s="10" t="s">
        <v>24</v>
      </c>
      <c r="G13" s="10">
        <v>1</v>
      </c>
      <c r="H13" s="10">
        <v>2</v>
      </c>
      <c r="I13" s="10" t="s">
        <v>24</v>
      </c>
      <c r="J13" s="10">
        <v>121</v>
      </c>
      <c r="K13" s="10">
        <v>21</v>
      </c>
      <c r="L13" s="10" t="s">
        <v>24</v>
      </c>
      <c r="M13" s="11"/>
      <c r="N13" s="10">
        <v>78</v>
      </c>
      <c r="O13" s="10">
        <v>17</v>
      </c>
      <c r="P13" s="10" t="s">
        <v>24</v>
      </c>
      <c r="Q13" s="10">
        <v>43</v>
      </c>
      <c r="R13" s="10">
        <v>13</v>
      </c>
      <c r="S13" s="10" t="s">
        <v>29</v>
      </c>
      <c r="T13" s="10">
        <v>25</v>
      </c>
      <c r="U13" s="10">
        <v>9</v>
      </c>
      <c r="V13" s="10" t="s">
        <v>24</v>
      </c>
      <c r="W13" s="10">
        <v>9</v>
      </c>
      <c r="X13" s="10">
        <v>5</v>
      </c>
      <c r="Y13" s="10" t="s">
        <v>24</v>
      </c>
      <c r="Z13" s="11"/>
      <c r="AA13" s="10">
        <v>42</v>
      </c>
      <c r="AB13" s="10">
        <v>13</v>
      </c>
      <c r="AC13" s="10" t="s">
        <v>24</v>
      </c>
      <c r="AD13" s="10">
        <v>18</v>
      </c>
      <c r="AE13" s="10">
        <v>11</v>
      </c>
      <c r="AF13" s="10" t="s">
        <v>24</v>
      </c>
      <c r="AG13" s="10">
        <v>3</v>
      </c>
      <c r="AH13" s="10">
        <v>2</v>
      </c>
      <c r="AI13" s="10" t="s">
        <v>24</v>
      </c>
      <c r="AJ13" s="10">
        <v>15</v>
      </c>
      <c r="AK13" s="10">
        <v>11</v>
      </c>
      <c r="AL13" s="10" t="s">
        <v>24</v>
      </c>
      <c r="AM13" s="10">
        <v>25</v>
      </c>
      <c r="AN13" s="10">
        <v>8</v>
      </c>
    </row>
    <row r="14" spans="1:41" x14ac:dyDescent="0.25">
      <c r="A14" s="9">
        <v>2013</v>
      </c>
      <c r="B14" s="9" t="s">
        <v>18</v>
      </c>
      <c r="C14" s="12" t="s">
        <v>25</v>
      </c>
      <c r="D14" s="10">
        <v>53</v>
      </c>
      <c r="E14" s="10">
        <v>14</v>
      </c>
      <c r="F14" s="10" t="s">
        <v>24</v>
      </c>
      <c r="G14" s="13">
        <v>1</v>
      </c>
      <c r="H14" s="13">
        <v>2</v>
      </c>
      <c r="I14" s="13" t="s">
        <v>24</v>
      </c>
      <c r="J14" s="13">
        <v>52</v>
      </c>
      <c r="K14" s="13">
        <v>13</v>
      </c>
      <c r="L14" s="13" t="s">
        <v>24</v>
      </c>
      <c r="M14" s="11"/>
      <c r="N14" s="13">
        <v>46</v>
      </c>
      <c r="O14" s="13">
        <v>13</v>
      </c>
      <c r="P14" s="13" t="s">
        <v>24</v>
      </c>
      <c r="Q14" s="13">
        <v>17</v>
      </c>
      <c r="R14" s="13">
        <v>9</v>
      </c>
      <c r="S14" s="13" t="s">
        <v>24</v>
      </c>
      <c r="T14" s="13">
        <v>20</v>
      </c>
      <c r="U14" s="13">
        <v>8</v>
      </c>
      <c r="V14" s="13" t="s">
        <v>24</v>
      </c>
      <c r="W14" s="13">
        <v>9</v>
      </c>
      <c r="X14" s="13">
        <v>5</v>
      </c>
      <c r="Y14" s="13" t="s">
        <v>24</v>
      </c>
      <c r="Z14" s="11"/>
      <c r="AA14" s="13">
        <v>5</v>
      </c>
      <c r="AB14" s="13">
        <v>3</v>
      </c>
      <c r="AC14" s="13" t="s">
        <v>24</v>
      </c>
      <c r="AD14" s="13">
        <v>4</v>
      </c>
      <c r="AE14" s="13">
        <v>3</v>
      </c>
      <c r="AF14" s="13" t="s">
        <v>24</v>
      </c>
      <c r="AG14" s="13">
        <v>1</v>
      </c>
      <c r="AH14" s="13">
        <v>1</v>
      </c>
      <c r="AI14" s="13" t="s">
        <v>24</v>
      </c>
      <c r="AJ14" s="13">
        <v>4</v>
      </c>
      <c r="AK14" s="13">
        <v>3</v>
      </c>
      <c r="AL14" s="13" t="s">
        <v>24</v>
      </c>
      <c r="AM14" s="13">
        <v>1</v>
      </c>
      <c r="AN14" s="13">
        <v>1</v>
      </c>
    </row>
    <row r="15" spans="1:41" x14ac:dyDescent="0.25">
      <c r="A15" s="9">
        <v>2013</v>
      </c>
      <c r="B15" s="9" t="s">
        <v>18</v>
      </c>
      <c r="C15" s="12" t="s">
        <v>26</v>
      </c>
      <c r="D15" s="10">
        <v>69</v>
      </c>
      <c r="E15" s="10">
        <v>17</v>
      </c>
      <c r="F15" s="10" t="s">
        <v>24</v>
      </c>
      <c r="G15" s="13" t="s">
        <v>27</v>
      </c>
      <c r="H15" s="13" t="s">
        <v>27</v>
      </c>
      <c r="I15" s="13" t="s">
        <v>24</v>
      </c>
      <c r="J15" s="13">
        <v>69</v>
      </c>
      <c r="K15" s="13">
        <v>17</v>
      </c>
      <c r="L15" s="13" t="s">
        <v>24</v>
      </c>
      <c r="M15" s="11"/>
      <c r="N15" s="13">
        <v>32</v>
      </c>
      <c r="O15" s="13">
        <v>10</v>
      </c>
      <c r="P15" s="13" t="s">
        <v>24</v>
      </c>
      <c r="Q15" s="13">
        <v>26</v>
      </c>
      <c r="R15" s="13">
        <v>9</v>
      </c>
      <c r="S15" s="13" t="s">
        <v>24</v>
      </c>
      <c r="T15" s="13">
        <v>4</v>
      </c>
      <c r="U15" s="13">
        <v>5</v>
      </c>
      <c r="V15" s="13" t="s">
        <v>24</v>
      </c>
      <c r="W15" s="13">
        <v>0</v>
      </c>
      <c r="X15" s="13">
        <v>1</v>
      </c>
      <c r="Y15" s="13" t="s">
        <v>24</v>
      </c>
      <c r="Z15" s="11"/>
      <c r="AA15" s="13">
        <v>37</v>
      </c>
      <c r="AB15" s="13">
        <v>13</v>
      </c>
      <c r="AC15" s="13" t="s">
        <v>24</v>
      </c>
      <c r="AD15" s="13">
        <v>13</v>
      </c>
      <c r="AE15" s="13">
        <v>10</v>
      </c>
      <c r="AF15" s="13" t="s">
        <v>24</v>
      </c>
      <c r="AG15" s="13">
        <v>2</v>
      </c>
      <c r="AH15" s="13">
        <v>2</v>
      </c>
      <c r="AI15" s="13" t="s">
        <v>24</v>
      </c>
      <c r="AJ15" s="13">
        <v>11</v>
      </c>
      <c r="AK15" s="13">
        <v>10</v>
      </c>
      <c r="AL15" s="13" t="s">
        <v>24</v>
      </c>
      <c r="AM15" s="13">
        <v>24</v>
      </c>
      <c r="AN15" s="13">
        <v>8</v>
      </c>
    </row>
    <row r="16" spans="1:41" x14ac:dyDescent="0.25">
      <c r="A16" s="9">
        <v>2013</v>
      </c>
      <c r="B16" s="9" t="s">
        <v>22</v>
      </c>
      <c r="C16" s="5" t="s">
        <v>23</v>
      </c>
      <c r="D16" s="6">
        <v>-39</v>
      </c>
      <c r="E16" s="6">
        <v>13</v>
      </c>
      <c r="F16" s="6" t="s">
        <v>24</v>
      </c>
      <c r="G16" s="6">
        <v>-37</v>
      </c>
      <c r="H16" s="6">
        <v>12</v>
      </c>
      <c r="I16" s="6" t="s">
        <v>24</v>
      </c>
      <c r="J16" s="6">
        <v>-3</v>
      </c>
      <c r="K16" s="6">
        <v>3</v>
      </c>
      <c r="L16" s="6" t="s">
        <v>24</v>
      </c>
      <c r="M16" s="6"/>
      <c r="N16" s="6">
        <v>-2</v>
      </c>
      <c r="O16" s="6">
        <v>2</v>
      </c>
      <c r="P16" s="6" t="s">
        <v>24</v>
      </c>
      <c r="Q16" s="6">
        <v>-1</v>
      </c>
      <c r="R16" s="6">
        <v>2</v>
      </c>
      <c r="S16" s="6" t="s">
        <v>24</v>
      </c>
      <c r="T16" s="6">
        <v>-1</v>
      </c>
      <c r="U16" s="6">
        <v>1</v>
      </c>
      <c r="V16" s="6" t="s">
        <v>24</v>
      </c>
      <c r="W16" s="6" t="s">
        <v>27</v>
      </c>
      <c r="X16" s="6" t="s">
        <v>27</v>
      </c>
      <c r="Y16" s="6" t="s">
        <v>24</v>
      </c>
      <c r="Z16" s="6"/>
      <c r="AA16" s="6">
        <v>-1</v>
      </c>
      <c r="AB16" s="6">
        <v>2</v>
      </c>
      <c r="AC16" s="6" t="s">
        <v>24</v>
      </c>
      <c r="AD16" s="6" t="s">
        <v>27</v>
      </c>
      <c r="AE16" s="6" t="s">
        <v>27</v>
      </c>
      <c r="AF16" s="6" t="s">
        <v>24</v>
      </c>
      <c r="AG16" s="6" t="s">
        <v>27</v>
      </c>
      <c r="AH16" s="6" t="s">
        <v>27</v>
      </c>
      <c r="AI16" s="6" t="s">
        <v>24</v>
      </c>
      <c r="AJ16" s="6" t="s">
        <v>27</v>
      </c>
      <c r="AK16" s="6" t="s">
        <v>27</v>
      </c>
      <c r="AL16" s="6" t="s">
        <v>24</v>
      </c>
      <c r="AM16" s="6">
        <v>-1</v>
      </c>
      <c r="AN16" s="6">
        <v>2</v>
      </c>
    </row>
    <row r="17" spans="1:40" x14ac:dyDescent="0.25">
      <c r="A17" s="9">
        <v>2013</v>
      </c>
      <c r="B17" s="9" t="s">
        <v>22</v>
      </c>
      <c r="C17" s="7" t="s">
        <v>25</v>
      </c>
      <c r="D17" s="6">
        <v>-30</v>
      </c>
      <c r="E17" s="6">
        <v>11</v>
      </c>
      <c r="F17" s="6" t="s">
        <v>24</v>
      </c>
      <c r="G17" s="6">
        <v>-28</v>
      </c>
      <c r="H17" s="6">
        <v>11</v>
      </c>
      <c r="I17" s="6" t="s">
        <v>24</v>
      </c>
      <c r="J17" s="6">
        <v>-2</v>
      </c>
      <c r="K17" s="6">
        <v>3</v>
      </c>
      <c r="L17" s="6" t="s">
        <v>24</v>
      </c>
      <c r="M17" s="6"/>
      <c r="N17" s="6">
        <v>-1</v>
      </c>
      <c r="O17" s="6">
        <v>2</v>
      </c>
      <c r="P17" s="6" t="s">
        <v>24</v>
      </c>
      <c r="Q17" s="6">
        <v>-1</v>
      </c>
      <c r="R17" s="6">
        <v>2</v>
      </c>
      <c r="S17" s="6" t="s">
        <v>24</v>
      </c>
      <c r="T17" s="6">
        <v>0</v>
      </c>
      <c r="U17" s="6">
        <v>1</v>
      </c>
      <c r="V17" s="6" t="s">
        <v>24</v>
      </c>
      <c r="W17" s="6" t="s">
        <v>27</v>
      </c>
      <c r="X17" s="6" t="s">
        <v>27</v>
      </c>
      <c r="Y17" s="6" t="s">
        <v>24</v>
      </c>
      <c r="Z17" s="6"/>
      <c r="AA17" s="6">
        <v>-1</v>
      </c>
      <c r="AB17" s="6">
        <v>2</v>
      </c>
      <c r="AC17" s="6" t="s">
        <v>24</v>
      </c>
      <c r="AD17" s="6" t="s">
        <v>27</v>
      </c>
      <c r="AE17" s="6" t="s">
        <v>27</v>
      </c>
      <c r="AF17" s="6" t="s">
        <v>24</v>
      </c>
      <c r="AG17" s="6" t="s">
        <v>27</v>
      </c>
      <c r="AH17" s="6" t="s">
        <v>27</v>
      </c>
      <c r="AI17" s="6" t="s">
        <v>24</v>
      </c>
      <c r="AJ17" s="6" t="s">
        <v>27</v>
      </c>
      <c r="AK17" s="6" t="s">
        <v>27</v>
      </c>
      <c r="AL17" s="6" t="s">
        <v>24</v>
      </c>
      <c r="AM17" s="6">
        <v>-1</v>
      </c>
      <c r="AN17" s="6">
        <v>2</v>
      </c>
    </row>
    <row r="18" spans="1:40" x14ac:dyDescent="0.25">
      <c r="A18" s="9">
        <v>2013</v>
      </c>
      <c r="B18" s="9" t="s">
        <v>22</v>
      </c>
      <c r="C18" s="7" t="s">
        <v>26</v>
      </c>
      <c r="D18" s="6">
        <v>-9</v>
      </c>
      <c r="E18" s="6">
        <v>6</v>
      </c>
      <c r="F18" s="6" t="s">
        <v>24</v>
      </c>
      <c r="G18" s="6">
        <v>-9</v>
      </c>
      <c r="H18" s="6">
        <v>6</v>
      </c>
      <c r="I18" s="6" t="s">
        <v>24</v>
      </c>
      <c r="J18" s="6">
        <v>0</v>
      </c>
      <c r="K18" s="6">
        <v>1</v>
      </c>
      <c r="L18" s="6" t="s">
        <v>24</v>
      </c>
      <c r="M18" s="6"/>
      <c r="N18" s="6">
        <v>0</v>
      </c>
      <c r="O18" s="6">
        <v>1</v>
      </c>
      <c r="P18" s="6" t="s">
        <v>24</v>
      </c>
      <c r="Q18" s="6" t="s">
        <v>27</v>
      </c>
      <c r="R18" s="6" t="s">
        <v>27</v>
      </c>
      <c r="S18" s="6" t="s">
        <v>24</v>
      </c>
      <c r="T18" s="6">
        <v>0</v>
      </c>
      <c r="U18" s="6">
        <v>1</v>
      </c>
      <c r="V18" s="6" t="s">
        <v>24</v>
      </c>
      <c r="W18" s="6" t="s">
        <v>27</v>
      </c>
      <c r="X18" s="6" t="s">
        <v>27</v>
      </c>
      <c r="Y18" s="6" t="s">
        <v>24</v>
      </c>
      <c r="Z18" s="6"/>
      <c r="AA18" s="6" t="s">
        <v>27</v>
      </c>
      <c r="AB18" s="6" t="s">
        <v>27</v>
      </c>
      <c r="AC18" s="6" t="s">
        <v>24</v>
      </c>
      <c r="AD18" s="6" t="s">
        <v>27</v>
      </c>
      <c r="AE18" s="6" t="s">
        <v>27</v>
      </c>
      <c r="AF18" s="6" t="s">
        <v>24</v>
      </c>
      <c r="AG18" s="6" t="s">
        <v>27</v>
      </c>
      <c r="AH18" s="6" t="s">
        <v>27</v>
      </c>
      <c r="AI18" s="6" t="s">
        <v>24</v>
      </c>
      <c r="AJ18" s="6" t="s">
        <v>27</v>
      </c>
      <c r="AK18" s="6" t="s">
        <v>27</v>
      </c>
      <c r="AL18" s="6" t="s">
        <v>24</v>
      </c>
      <c r="AM18" s="8" t="s">
        <v>27</v>
      </c>
      <c r="AN18" s="8" t="s">
        <v>27</v>
      </c>
    </row>
    <row r="19" spans="1:40" x14ac:dyDescent="0.25">
      <c r="A19" s="9">
        <v>2012</v>
      </c>
      <c r="B19" s="9" t="s">
        <v>18</v>
      </c>
      <c r="C19" s="9" t="s">
        <v>23</v>
      </c>
      <c r="D19" s="10">
        <v>111</v>
      </c>
      <c r="E19" s="10">
        <v>19</v>
      </c>
      <c r="F19" s="10" t="s">
        <v>24</v>
      </c>
      <c r="G19" s="10">
        <v>1</v>
      </c>
      <c r="H19" s="10">
        <v>1</v>
      </c>
      <c r="I19" s="10" t="s">
        <v>24</v>
      </c>
      <c r="J19" s="10">
        <v>110</v>
      </c>
      <c r="K19" s="10">
        <v>19</v>
      </c>
      <c r="L19" s="10" t="s">
        <v>24</v>
      </c>
      <c r="M19" s="11"/>
      <c r="N19" s="10">
        <v>61</v>
      </c>
      <c r="O19" s="10">
        <v>15</v>
      </c>
      <c r="P19" s="10" t="s">
        <v>24</v>
      </c>
      <c r="Q19" s="10">
        <v>27</v>
      </c>
      <c r="R19" s="10">
        <v>10</v>
      </c>
      <c r="S19" s="10" t="s">
        <v>24</v>
      </c>
      <c r="T19" s="10">
        <v>25</v>
      </c>
      <c r="U19" s="10">
        <v>10</v>
      </c>
      <c r="V19" s="10" t="s">
        <v>24</v>
      </c>
      <c r="W19" s="10">
        <v>8</v>
      </c>
      <c r="X19" s="10">
        <v>5</v>
      </c>
      <c r="Y19" s="10" t="s">
        <v>24</v>
      </c>
      <c r="Z19" s="11"/>
      <c r="AA19" s="10">
        <v>49</v>
      </c>
      <c r="AB19" s="10">
        <v>12</v>
      </c>
      <c r="AC19" s="10" t="s">
        <v>24</v>
      </c>
      <c r="AD19" s="10">
        <v>14</v>
      </c>
      <c r="AE19" s="10">
        <v>5</v>
      </c>
      <c r="AF19" s="10" t="s">
        <v>24</v>
      </c>
      <c r="AG19" s="10">
        <v>3</v>
      </c>
      <c r="AH19" s="10">
        <v>3</v>
      </c>
      <c r="AI19" s="10" t="s">
        <v>24</v>
      </c>
      <c r="AJ19" s="10">
        <v>10</v>
      </c>
      <c r="AK19" s="10">
        <v>4</v>
      </c>
      <c r="AL19" s="10" t="s">
        <v>24</v>
      </c>
      <c r="AM19" s="10">
        <v>36</v>
      </c>
      <c r="AN19" s="10">
        <v>11</v>
      </c>
    </row>
    <row r="20" spans="1:40" x14ac:dyDescent="0.25">
      <c r="A20" s="9">
        <v>2012</v>
      </c>
      <c r="B20" s="9" t="s">
        <v>18</v>
      </c>
      <c r="C20" s="12" t="s">
        <v>25</v>
      </c>
      <c r="D20" s="10">
        <v>47</v>
      </c>
      <c r="E20" s="10">
        <v>13</v>
      </c>
      <c r="F20" s="10" t="s">
        <v>24</v>
      </c>
      <c r="G20" s="13">
        <v>1</v>
      </c>
      <c r="H20" s="13">
        <v>1</v>
      </c>
      <c r="I20" s="13" t="s">
        <v>24</v>
      </c>
      <c r="J20" s="13">
        <v>47</v>
      </c>
      <c r="K20" s="13">
        <v>13</v>
      </c>
      <c r="L20" s="13" t="s">
        <v>24</v>
      </c>
      <c r="M20" s="11"/>
      <c r="N20" s="13">
        <v>39</v>
      </c>
      <c r="O20" s="13">
        <v>12</v>
      </c>
      <c r="P20" s="13" t="s">
        <v>24</v>
      </c>
      <c r="Q20" s="13">
        <v>11</v>
      </c>
      <c r="R20" s="13">
        <v>6</v>
      </c>
      <c r="S20" s="13" t="s">
        <v>24</v>
      </c>
      <c r="T20" s="13">
        <v>22</v>
      </c>
      <c r="U20" s="13">
        <v>9</v>
      </c>
      <c r="V20" s="13" t="s">
        <v>24</v>
      </c>
      <c r="W20" s="13">
        <v>7</v>
      </c>
      <c r="X20" s="13">
        <v>5</v>
      </c>
      <c r="Y20" s="13" t="s">
        <v>24</v>
      </c>
      <c r="Z20" s="11"/>
      <c r="AA20" s="13">
        <v>8</v>
      </c>
      <c r="AB20" s="13">
        <v>5</v>
      </c>
      <c r="AC20" s="13" t="s">
        <v>24</v>
      </c>
      <c r="AD20" s="13">
        <v>5</v>
      </c>
      <c r="AE20" s="13">
        <v>4</v>
      </c>
      <c r="AF20" s="13" t="s">
        <v>24</v>
      </c>
      <c r="AG20" s="13">
        <v>3</v>
      </c>
      <c r="AH20" s="13">
        <v>3</v>
      </c>
      <c r="AI20" s="13" t="s">
        <v>24</v>
      </c>
      <c r="AJ20" s="13">
        <v>2</v>
      </c>
      <c r="AK20" s="13">
        <v>2</v>
      </c>
      <c r="AL20" s="13" t="s">
        <v>24</v>
      </c>
      <c r="AM20" s="13">
        <v>3</v>
      </c>
      <c r="AN20" s="13">
        <v>3</v>
      </c>
    </row>
    <row r="21" spans="1:40" x14ac:dyDescent="0.25">
      <c r="A21" s="9">
        <v>2012</v>
      </c>
      <c r="B21" s="9" t="s">
        <v>18</v>
      </c>
      <c r="C21" s="12" t="s">
        <v>26</v>
      </c>
      <c r="D21" s="10">
        <v>63</v>
      </c>
      <c r="E21" s="10">
        <v>14</v>
      </c>
      <c r="F21" s="10" t="s">
        <v>24</v>
      </c>
      <c r="G21" s="13" t="s">
        <v>27</v>
      </c>
      <c r="H21" s="13" t="s">
        <v>27</v>
      </c>
      <c r="I21" s="13" t="s">
        <v>24</v>
      </c>
      <c r="J21" s="13">
        <v>63</v>
      </c>
      <c r="K21" s="13">
        <v>14</v>
      </c>
      <c r="L21" s="13" t="s">
        <v>24</v>
      </c>
      <c r="M21" s="11"/>
      <c r="N21" s="13">
        <v>22</v>
      </c>
      <c r="O21" s="13">
        <v>9</v>
      </c>
      <c r="P21" s="13" t="s">
        <v>24</v>
      </c>
      <c r="Q21" s="13">
        <v>16</v>
      </c>
      <c r="R21" s="13">
        <v>8</v>
      </c>
      <c r="S21" s="13" t="s">
        <v>24</v>
      </c>
      <c r="T21" s="13">
        <v>3</v>
      </c>
      <c r="U21" s="13">
        <v>4</v>
      </c>
      <c r="V21" s="13" t="s">
        <v>24</v>
      </c>
      <c r="W21" s="13">
        <v>2</v>
      </c>
      <c r="X21" s="13">
        <v>2</v>
      </c>
      <c r="Y21" s="13" t="s">
        <v>24</v>
      </c>
      <c r="Z21" s="11"/>
      <c r="AA21" s="13">
        <v>42</v>
      </c>
      <c r="AB21" s="13">
        <v>11</v>
      </c>
      <c r="AC21" s="13" t="s">
        <v>24</v>
      </c>
      <c r="AD21" s="13">
        <v>9</v>
      </c>
      <c r="AE21" s="13">
        <v>4</v>
      </c>
      <c r="AF21" s="13" t="s">
        <v>24</v>
      </c>
      <c r="AG21" s="13">
        <v>1</v>
      </c>
      <c r="AH21" s="13">
        <v>1</v>
      </c>
      <c r="AI21" s="13" t="s">
        <v>24</v>
      </c>
      <c r="AJ21" s="13">
        <v>8</v>
      </c>
      <c r="AK21" s="13">
        <v>4</v>
      </c>
      <c r="AL21" s="13" t="s">
        <v>24</v>
      </c>
      <c r="AM21" s="13">
        <v>33</v>
      </c>
      <c r="AN21" s="13">
        <v>10</v>
      </c>
    </row>
    <row r="22" spans="1:40" x14ac:dyDescent="0.25">
      <c r="A22" s="9">
        <v>2012</v>
      </c>
      <c r="B22" s="9" t="s">
        <v>18</v>
      </c>
      <c r="C22" s="9" t="s">
        <v>23</v>
      </c>
      <c r="D22" s="14">
        <v>-37</v>
      </c>
      <c r="E22" s="14">
        <v>11</v>
      </c>
      <c r="F22" s="14" t="s">
        <v>24</v>
      </c>
      <c r="G22" s="14">
        <v>-35</v>
      </c>
      <c r="H22" s="14">
        <v>11</v>
      </c>
      <c r="I22" s="14" t="s">
        <v>24</v>
      </c>
      <c r="J22" s="14">
        <v>-2</v>
      </c>
      <c r="K22" s="14">
        <v>2</v>
      </c>
      <c r="L22" s="14" t="s">
        <v>28</v>
      </c>
      <c r="M22" s="16"/>
      <c r="N22" s="14">
        <v>-1</v>
      </c>
      <c r="O22" s="14">
        <v>2</v>
      </c>
      <c r="P22" s="14" t="s">
        <v>28</v>
      </c>
      <c r="Q22" s="14">
        <v>0</v>
      </c>
      <c r="R22" s="14">
        <v>1</v>
      </c>
      <c r="S22" s="14" t="s">
        <v>28</v>
      </c>
      <c r="T22" s="14" t="s">
        <v>27</v>
      </c>
      <c r="U22" s="14" t="s">
        <v>27</v>
      </c>
      <c r="V22" s="14" t="s">
        <v>24</v>
      </c>
      <c r="W22" s="14" t="s">
        <v>27</v>
      </c>
      <c r="X22" s="14" t="s">
        <v>27</v>
      </c>
      <c r="Y22" s="14" t="s">
        <v>24</v>
      </c>
      <c r="Z22" s="16"/>
      <c r="AA22" s="14">
        <v>-1</v>
      </c>
      <c r="AB22" s="14">
        <v>1</v>
      </c>
      <c r="AC22" s="14" t="s">
        <v>24</v>
      </c>
      <c r="AD22" s="14">
        <v>-1</v>
      </c>
      <c r="AE22" s="14">
        <v>1</v>
      </c>
      <c r="AF22" s="14" t="s">
        <v>24</v>
      </c>
      <c r="AG22" s="14" t="s">
        <v>27</v>
      </c>
      <c r="AH22" s="14" t="s">
        <v>27</v>
      </c>
      <c r="AI22" s="14" t="s">
        <v>24</v>
      </c>
      <c r="AJ22" s="14">
        <v>-1</v>
      </c>
      <c r="AK22" s="14">
        <v>1</v>
      </c>
      <c r="AL22" s="14" t="s">
        <v>24</v>
      </c>
      <c r="AM22" s="14" t="s">
        <v>27</v>
      </c>
      <c r="AN22" s="14" t="s">
        <v>27</v>
      </c>
    </row>
    <row r="23" spans="1:40" x14ac:dyDescent="0.25">
      <c r="A23" s="9">
        <v>2012</v>
      </c>
      <c r="B23" s="9" t="s">
        <v>18</v>
      </c>
      <c r="C23" s="12" t="s">
        <v>25</v>
      </c>
      <c r="D23" s="14">
        <v>-27</v>
      </c>
      <c r="E23" s="14">
        <v>10</v>
      </c>
      <c r="F23" s="14" t="s">
        <v>24</v>
      </c>
      <c r="G23" s="15">
        <v>-26</v>
      </c>
      <c r="H23" s="15">
        <v>10</v>
      </c>
      <c r="I23" s="15" t="s">
        <v>24</v>
      </c>
      <c r="J23" s="15">
        <v>-1</v>
      </c>
      <c r="K23" s="15">
        <v>2</v>
      </c>
      <c r="L23" s="15" t="s">
        <v>24</v>
      </c>
      <c r="M23" s="16"/>
      <c r="N23" s="15">
        <v>-1</v>
      </c>
      <c r="O23" s="15">
        <v>2</v>
      </c>
      <c r="P23" s="15" t="s">
        <v>24</v>
      </c>
      <c r="Q23" s="15" t="s">
        <v>27</v>
      </c>
      <c r="R23" s="15" t="s">
        <v>27</v>
      </c>
      <c r="S23" s="15" t="s">
        <v>24</v>
      </c>
      <c r="T23" s="15" t="s">
        <v>27</v>
      </c>
      <c r="U23" s="15" t="s">
        <v>27</v>
      </c>
      <c r="V23" s="15" t="s">
        <v>24</v>
      </c>
      <c r="W23" s="15" t="s">
        <v>27</v>
      </c>
      <c r="X23" s="15" t="s">
        <v>27</v>
      </c>
      <c r="Y23" s="15" t="s">
        <v>24</v>
      </c>
      <c r="Z23" s="16"/>
      <c r="AA23" s="15">
        <v>0</v>
      </c>
      <c r="AB23" s="15">
        <v>1</v>
      </c>
      <c r="AC23" s="15" t="s">
        <v>24</v>
      </c>
      <c r="AD23" s="15">
        <v>0</v>
      </c>
      <c r="AE23" s="15">
        <v>1</v>
      </c>
      <c r="AF23" s="15" t="s">
        <v>24</v>
      </c>
      <c r="AG23" s="15" t="s">
        <v>27</v>
      </c>
      <c r="AH23" s="15" t="s">
        <v>27</v>
      </c>
      <c r="AI23" s="15" t="s">
        <v>24</v>
      </c>
      <c r="AJ23" s="15">
        <v>0</v>
      </c>
      <c r="AK23" s="15">
        <v>1</v>
      </c>
      <c r="AL23" s="15" t="s">
        <v>24</v>
      </c>
      <c r="AM23" s="15" t="s">
        <v>27</v>
      </c>
      <c r="AN23" s="15" t="s">
        <v>27</v>
      </c>
    </row>
    <row r="24" spans="1:40" ht="15.75" thickBot="1" x14ac:dyDescent="0.3">
      <c r="A24" s="9">
        <v>2012</v>
      </c>
      <c r="B24" s="9" t="s">
        <v>18</v>
      </c>
      <c r="C24" s="17" t="s">
        <v>26</v>
      </c>
      <c r="D24" s="18">
        <v>-10</v>
      </c>
      <c r="E24" s="18">
        <v>5</v>
      </c>
      <c r="F24" s="18" t="s">
        <v>24</v>
      </c>
      <c r="G24" s="19">
        <v>-9</v>
      </c>
      <c r="H24" s="19">
        <v>5</v>
      </c>
      <c r="I24" s="19" t="s">
        <v>24</v>
      </c>
      <c r="J24" s="19">
        <v>-1</v>
      </c>
      <c r="K24" s="19">
        <v>1</v>
      </c>
      <c r="L24" s="19" t="s">
        <v>24</v>
      </c>
      <c r="M24" s="20"/>
      <c r="N24" s="19">
        <v>0</v>
      </c>
      <c r="O24" s="19">
        <v>1</v>
      </c>
      <c r="P24" s="19" t="s">
        <v>24</v>
      </c>
      <c r="Q24" s="19">
        <v>0</v>
      </c>
      <c r="R24" s="19">
        <v>1</v>
      </c>
      <c r="S24" s="19" t="s">
        <v>24</v>
      </c>
      <c r="T24" s="19" t="s">
        <v>27</v>
      </c>
      <c r="U24" s="19" t="s">
        <v>27</v>
      </c>
      <c r="V24" s="19" t="s">
        <v>24</v>
      </c>
      <c r="W24" s="19" t="s">
        <v>27</v>
      </c>
      <c r="X24" s="19" t="s">
        <v>27</v>
      </c>
      <c r="Y24" s="19" t="s">
        <v>24</v>
      </c>
      <c r="Z24" s="20"/>
      <c r="AA24" s="19">
        <v>-1</v>
      </c>
      <c r="AB24" s="19">
        <v>1</v>
      </c>
      <c r="AC24" s="19" t="s">
        <v>24</v>
      </c>
      <c r="AD24" s="19">
        <v>-1</v>
      </c>
      <c r="AE24" s="19">
        <v>1</v>
      </c>
      <c r="AF24" s="19" t="s">
        <v>24</v>
      </c>
      <c r="AG24" s="19" t="s">
        <v>27</v>
      </c>
      <c r="AH24" s="19" t="s">
        <v>27</v>
      </c>
      <c r="AI24" s="19" t="s">
        <v>24</v>
      </c>
      <c r="AJ24" s="19">
        <v>-1</v>
      </c>
      <c r="AK24" s="19">
        <v>1</v>
      </c>
      <c r="AL24" s="19" t="s">
        <v>24</v>
      </c>
      <c r="AM24" s="19" t="s">
        <v>27</v>
      </c>
      <c r="AN24" s="19" t="s">
        <v>27</v>
      </c>
    </row>
    <row r="25" spans="1:40" x14ac:dyDescent="0.25">
      <c r="A25" s="9">
        <v>2011</v>
      </c>
      <c r="B25" s="9" t="s">
        <v>18</v>
      </c>
      <c r="C25" s="9" t="s">
        <v>23</v>
      </c>
      <c r="D25" s="10">
        <v>98</v>
      </c>
      <c r="E25" s="10">
        <v>17</v>
      </c>
      <c r="F25" s="10" t="s">
        <v>24</v>
      </c>
      <c r="G25" s="10">
        <v>2</v>
      </c>
      <c r="H25" s="10">
        <v>2</v>
      </c>
      <c r="I25" s="10" t="s">
        <v>24</v>
      </c>
      <c r="J25" s="10">
        <v>96</v>
      </c>
      <c r="K25" s="10">
        <v>17</v>
      </c>
      <c r="L25" s="10" t="s">
        <v>24</v>
      </c>
      <c r="M25" s="11"/>
      <c r="N25" s="10">
        <v>51</v>
      </c>
      <c r="O25" s="10">
        <v>14</v>
      </c>
      <c r="P25" s="10" t="s">
        <v>24</v>
      </c>
      <c r="Q25" s="10">
        <v>28</v>
      </c>
      <c r="R25" s="10">
        <v>10</v>
      </c>
      <c r="S25" s="10" t="s">
        <v>24</v>
      </c>
      <c r="T25" s="10">
        <v>21</v>
      </c>
      <c r="U25" s="10">
        <v>9</v>
      </c>
      <c r="V25" s="10" t="s">
        <v>24</v>
      </c>
      <c r="W25" s="10">
        <v>3</v>
      </c>
      <c r="X25" s="10">
        <v>3</v>
      </c>
      <c r="Y25" s="10" t="s">
        <v>24</v>
      </c>
      <c r="Z25" s="11"/>
      <c r="AA25" s="10">
        <v>44</v>
      </c>
      <c r="AB25" s="10">
        <v>11</v>
      </c>
      <c r="AC25" s="10" t="s">
        <v>24</v>
      </c>
      <c r="AD25" s="10">
        <v>20</v>
      </c>
      <c r="AE25" s="10">
        <v>7</v>
      </c>
      <c r="AF25" s="10" t="s">
        <v>24</v>
      </c>
      <c r="AG25" s="10">
        <v>6</v>
      </c>
      <c r="AH25" s="10">
        <v>4</v>
      </c>
      <c r="AI25" s="10" t="s">
        <v>24</v>
      </c>
      <c r="AJ25" s="10">
        <v>14</v>
      </c>
      <c r="AK25" s="10">
        <v>5</v>
      </c>
      <c r="AL25" s="10" t="s">
        <v>24</v>
      </c>
      <c r="AM25" s="10">
        <v>24</v>
      </c>
      <c r="AN25" s="10">
        <v>8</v>
      </c>
    </row>
    <row r="26" spans="1:40" x14ac:dyDescent="0.25">
      <c r="A26" s="9">
        <v>2011</v>
      </c>
      <c r="B26" s="9" t="s">
        <v>22</v>
      </c>
      <c r="C26" s="12" t="s">
        <v>25</v>
      </c>
      <c r="D26" s="10">
        <v>34</v>
      </c>
      <c r="E26" s="10">
        <v>11</v>
      </c>
      <c r="F26" s="10" t="s">
        <v>24</v>
      </c>
      <c r="G26" s="13">
        <v>1</v>
      </c>
      <c r="H26" s="13">
        <v>2</v>
      </c>
      <c r="I26" s="13" t="s">
        <v>24</v>
      </c>
      <c r="J26" s="13">
        <v>33</v>
      </c>
      <c r="K26" s="13">
        <v>10</v>
      </c>
      <c r="L26" s="13" t="s">
        <v>24</v>
      </c>
      <c r="M26" s="11"/>
      <c r="N26" s="13">
        <v>26</v>
      </c>
      <c r="O26" s="13">
        <v>10</v>
      </c>
      <c r="P26" s="13" t="s">
        <v>24</v>
      </c>
      <c r="Q26" s="13">
        <v>7</v>
      </c>
      <c r="R26" s="13">
        <v>5</v>
      </c>
      <c r="S26" s="13" t="s">
        <v>28</v>
      </c>
      <c r="T26" s="13">
        <v>17</v>
      </c>
      <c r="U26" s="13">
        <v>8</v>
      </c>
      <c r="V26" s="13" t="s">
        <v>24</v>
      </c>
      <c r="W26" s="13">
        <v>2</v>
      </c>
      <c r="X26" s="13">
        <v>2</v>
      </c>
      <c r="Y26" s="13" t="s">
        <v>24</v>
      </c>
      <c r="Z26" s="11"/>
      <c r="AA26" s="13">
        <v>7</v>
      </c>
      <c r="AB26" s="13">
        <v>4</v>
      </c>
      <c r="AC26" s="13" t="s">
        <v>24</v>
      </c>
      <c r="AD26" s="13">
        <v>7</v>
      </c>
      <c r="AE26" s="13">
        <v>4</v>
      </c>
      <c r="AF26" s="13" t="s">
        <v>24</v>
      </c>
      <c r="AG26" s="13">
        <v>4</v>
      </c>
      <c r="AH26" s="13">
        <v>3</v>
      </c>
      <c r="AI26" s="13" t="s">
        <v>24</v>
      </c>
      <c r="AJ26" s="13">
        <v>3</v>
      </c>
      <c r="AK26" s="13">
        <v>2</v>
      </c>
      <c r="AL26" s="13" t="s">
        <v>24</v>
      </c>
      <c r="AM26" s="13" t="s">
        <v>27</v>
      </c>
      <c r="AN26" s="13" t="s">
        <v>27</v>
      </c>
    </row>
    <row r="27" spans="1:40" x14ac:dyDescent="0.25">
      <c r="A27" s="9">
        <v>2011</v>
      </c>
      <c r="B27" s="9" t="s">
        <v>22</v>
      </c>
      <c r="C27" s="12" t="s">
        <v>26</v>
      </c>
      <c r="D27" s="10">
        <v>64</v>
      </c>
      <c r="E27" s="10">
        <v>14</v>
      </c>
      <c r="F27" s="10" t="s">
        <v>24</v>
      </c>
      <c r="G27" s="13">
        <v>1</v>
      </c>
      <c r="H27" s="13">
        <v>2</v>
      </c>
      <c r="I27" s="13" t="s">
        <v>24</v>
      </c>
      <c r="J27" s="13">
        <v>63</v>
      </c>
      <c r="K27" s="13">
        <v>14</v>
      </c>
      <c r="L27" s="13" t="s">
        <v>24</v>
      </c>
      <c r="M27" s="11"/>
      <c r="N27" s="13">
        <v>26</v>
      </c>
      <c r="O27" s="13">
        <v>10</v>
      </c>
      <c r="P27" s="13" t="s">
        <v>24</v>
      </c>
      <c r="Q27" s="13">
        <v>21</v>
      </c>
      <c r="R27" s="13">
        <v>9</v>
      </c>
      <c r="S27" s="13" t="s">
        <v>24</v>
      </c>
      <c r="T27" s="13">
        <v>3</v>
      </c>
      <c r="U27" s="13">
        <v>3</v>
      </c>
      <c r="V27" s="13" t="s">
        <v>24</v>
      </c>
      <c r="W27" s="13">
        <v>1</v>
      </c>
      <c r="X27" s="13">
        <v>2</v>
      </c>
      <c r="Y27" s="13" t="s">
        <v>24</v>
      </c>
      <c r="Z27" s="11"/>
      <c r="AA27" s="13">
        <v>37</v>
      </c>
      <c r="AB27" s="13">
        <v>10</v>
      </c>
      <c r="AC27" s="13" t="s">
        <v>24</v>
      </c>
      <c r="AD27" s="13">
        <v>13</v>
      </c>
      <c r="AE27" s="13">
        <v>6</v>
      </c>
      <c r="AF27" s="13" t="s">
        <v>24</v>
      </c>
      <c r="AG27" s="13">
        <v>2</v>
      </c>
      <c r="AH27" s="13">
        <v>3</v>
      </c>
      <c r="AI27" s="13" t="s">
        <v>24</v>
      </c>
      <c r="AJ27" s="13">
        <v>11</v>
      </c>
      <c r="AK27" s="13">
        <v>5</v>
      </c>
      <c r="AL27" s="13" t="s">
        <v>24</v>
      </c>
      <c r="AM27" s="13">
        <v>24</v>
      </c>
      <c r="AN27" s="13">
        <v>8</v>
      </c>
    </row>
    <row r="28" spans="1:40" x14ac:dyDescent="0.25">
      <c r="A28" s="9">
        <v>2011</v>
      </c>
      <c r="B28" s="9" t="s">
        <v>22</v>
      </c>
      <c r="C28" s="9" t="s">
        <v>23</v>
      </c>
      <c r="D28" s="14">
        <v>-36</v>
      </c>
      <c r="E28" s="14">
        <v>11</v>
      </c>
      <c r="F28" s="14" t="s">
        <v>24</v>
      </c>
      <c r="G28" s="14">
        <v>-27</v>
      </c>
      <c r="H28" s="14">
        <v>8</v>
      </c>
      <c r="I28" s="14" t="s">
        <v>24</v>
      </c>
      <c r="J28" s="14">
        <v>-9</v>
      </c>
      <c r="K28" s="14">
        <v>6</v>
      </c>
      <c r="L28" s="14" t="s">
        <v>24</v>
      </c>
      <c r="M28" s="16"/>
      <c r="N28" s="14">
        <v>-8</v>
      </c>
      <c r="O28" s="14">
        <v>6</v>
      </c>
      <c r="P28" s="14" t="s">
        <v>24</v>
      </c>
      <c r="Q28" s="14">
        <v>-7</v>
      </c>
      <c r="R28" s="14">
        <v>6</v>
      </c>
      <c r="S28" s="14" t="s">
        <v>24</v>
      </c>
      <c r="T28" s="14">
        <v>-1</v>
      </c>
      <c r="U28" s="14">
        <v>1</v>
      </c>
      <c r="V28" s="14" t="s">
        <v>24</v>
      </c>
      <c r="W28" s="14" t="s">
        <v>27</v>
      </c>
      <c r="X28" s="14" t="s">
        <v>27</v>
      </c>
      <c r="Y28" s="14" t="s">
        <v>24</v>
      </c>
      <c r="Z28" s="16"/>
      <c r="AA28" s="14">
        <v>-1</v>
      </c>
      <c r="AB28" s="14">
        <v>2</v>
      </c>
      <c r="AC28" s="14" t="s">
        <v>24</v>
      </c>
      <c r="AD28" s="14">
        <v>-1</v>
      </c>
      <c r="AE28" s="14">
        <v>2</v>
      </c>
      <c r="AF28" s="14" t="s">
        <v>24</v>
      </c>
      <c r="AG28" s="14" t="s">
        <v>27</v>
      </c>
      <c r="AH28" s="14" t="s">
        <v>27</v>
      </c>
      <c r="AI28" s="14" t="s">
        <v>24</v>
      </c>
      <c r="AJ28" s="14">
        <v>-1</v>
      </c>
      <c r="AK28" s="14">
        <v>2</v>
      </c>
      <c r="AL28" s="14" t="s">
        <v>24</v>
      </c>
      <c r="AM28" s="14">
        <v>0</v>
      </c>
      <c r="AN28" s="14">
        <v>1</v>
      </c>
    </row>
    <row r="29" spans="1:40" x14ac:dyDescent="0.25">
      <c r="A29" s="9">
        <v>2011</v>
      </c>
      <c r="B29" s="9" t="s">
        <v>22</v>
      </c>
      <c r="C29" s="12" t="s">
        <v>25</v>
      </c>
      <c r="D29" s="14">
        <v>-24</v>
      </c>
      <c r="E29" s="14">
        <v>9</v>
      </c>
      <c r="F29" s="14" t="s">
        <v>24</v>
      </c>
      <c r="G29" s="15">
        <v>-18</v>
      </c>
      <c r="H29" s="15">
        <v>7</v>
      </c>
      <c r="I29" s="15" t="s">
        <v>24</v>
      </c>
      <c r="J29" s="15">
        <v>-6</v>
      </c>
      <c r="K29" s="15">
        <v>5</v>
      </c>
      <c r="L29" s="15" t="s">
        <v>24</v>
      </c>
      <c r="M29" s="16"/>
      <c r="N29" s="15">
        <v>-5</v>
      </c>
      <c r="O29" s="15">
        <v>5</v>
      </c>
      <c r="P29" s="15" t="s">
        <v>24</v>
      </c>
      <c r="Q29" s="15">
        <v>-5</v>
      </c>
      <c r="R29" s="15">
        <v>5</v>
      </c>
      <c r="S29" s="15" t="s">
        <v>24</v>
      </c>
      <c r="T29" s="15" t="s">
        <v>27</v>
      </c>
      <c r="U29" s="15" t="s">
        <v>27</v>
      </c>
      <c r="V29" s="15" t="s">
        <v>24</v>
      </c>
      <c r="W29" s="15" t="s">
        <v>27</v>
      </c>
      <c r="X29" s="15" t="s">
        <v>27</v>
      </c>
      <c r="Y29" s="15" t="s">
        <v>24</v>
      </c>
      <c r="Z29" s="16"/>
      <c r="AA29" s="15">
        <v>0</v>
      </c>
      <c r="AB29" s="15">
        <v>1</v>
      </c>
      <c r="AC29" s="15" t="s">
        <v>24</v>
      </c>
      <c r="AD29" s="15" t="s">
        <v>27</v>
      </c>
      <c r="AE29" s="15" t="s">
        <v>27</v>
      </c>
      <c r="AF29" s="15" t="s">
        <v>24</v>
      </c>
      <c r="AG29" s="15" t="s">
        <v>27</v>
      </c>
      <c r="AH29" s="15" t="s">
        <v>27</v>
      </c>
      <c r="AI29" s="15" t="s">
        <v>24</v>
      </c>
      <c r="AJ29" s="15" t="s">
        <v>27</v>
      </c>
      <c r="AK29" s="15" t="s">
        <v>27</v>
      </c>
      <c r="AL29" s="15" t="s">
        <v>24</v>
      </c>
      <c r="AM29" s="15">
        <v>0</v>
      </c>
      <c r="AN29" s="15">
        <v>1</v>
      </c>
    </row>
    <row r="30" spans="1:40" ht="15.75" thickBot="1" x14ac:dyDescent="0.3">
      <c r="A30" s="9">
        <v>2011</v>
      </c>
      <c r="B30" s="9" t="s">
        <v>22</v>
      </c>
      <c r="C30" s="17" t="s">
        <v>26</v>
      </c>
      <c r="D30" s="18">
        <v>-13</v>
      </c>
      <c r="E30" s="18">
        <v>6</v>
      </c>
      <c r="F30" s="18" t="s">
        <v>24</v>
      </c>
      <c r="G30" s="19">
        <v>-9</v>
      </c>
      <c r="H30" s="19">
        <v>5</v>
      </c>
      <c r="I30" s="19" t="s">
        <v>24</v>
      </c>
      <c r="J30" s="19">
        <v>-4</v>
      </c>
      <c r="K30" s="19">
        <v>3</v>
      </c>
      <c r="L30" s="19" t="s">
        <v>24</v>
      </c>
      <c r="M30" s="20"/>
      <c r="N30" s="19">
        <v>-3</v>
      </c>
      <c r="O30" s="19">
        <v>3</v>
      </c>
      <c r="P30" s="19" t="s">
        <v>24</v>
      </c>
      <c r="Q30" s="19">
        <v>-2</v>
      </c>
      <c r="R30" s="19">
        <v>2</v>
      </c>
      <c r="S30" s="19" t="s">
        <v>24</v>
      </c>
      <c r="T30" s="19">
        <v>-1</v>
      </c>
      <c r="U30" s="19">
        <v>1</v>
      </c>
      <c r="V30" s="19" t="s">
        <v>24</v>
      </c>
      <c r="W30" s="19" t="s">
        <v>27</v>
      </c>
      <c r="X30" s="19" t="s">
        <v>27</v>
      </c>
      <c r="Y30" s="19" t="s">
        <v>24</v>
      </c>
      <c r="Z30" s="20"/>
      <c r="AA30" s="19">
        <v>-1</v>
      </c>
      <c r="AB30" s="19">
        <v>2</v>
      </c>
      <c r="AC30" s="19" t="s">
        <v>24</v>
      </c>
      <c r="AD30" s="19">
        <v>-1</v>
      </c>
      <c r="AE30" s="19">
        <v>2</v>
      </c>
      <c r="AF30" s="19" t="s">
        <v>24</v>
      </c>
      <c r="AG30" s="19" t="s">
        <v>27</v>
      </c>
      <c r="AH30" s="19" t="s">
        <v>27</v>
      </c>
      <c r="AI30" s="19" t="s">
        <v>24</v>
      </c>
      <c r="AJ30" s="19">
        <v>-1</v>
      </c>
      <c r="AK30" s="19">
        <v>2</v>
      </c>
      <c r="AL30" s="19" t="s">
        <v>24</v>
      </c>
      <c r="AM30" s="19" t="s">
        <v>27</v>
      </c>
      <c r="AN30" s="19" t="s">
        <v>27</v>
      </c>
    </row>
    <row r="31" spans="1:40" x14ac:dyDescent="0.25">
      <c r="A31" s="9">
        <v>2010</v>
      </c>
      <c r="B31" s="9" t="s">
        <v>18</v>
      </c>
      <c r="C31" t="s">
        <v>23</v>
      </c>
      <c r="D31">
        <v>116</v>
      </c>
      <c r="E31">
        <v>20</v>
      </c>
      <c r="F31" t="s">
        <v>24</v>
      </c>
      <c r="G31">
        <v>4</v>
      </c>
      <c r="H31">
        <v>6</v>
      </c>
      <c r="I31" t="s">
        <v>24</v>
      </c>
      <c r="J31">
        <v>112</v>
      </c>
      <c r="K31">
        <v>19</v>
      </c>
      <c r="L31" t="s">
        <v>24</v>
      </c>
      <c r="N31">
        <v>65</v>
      </c>
      <c r="O31">
        <v>15</v>
      </c>
      <c r="P31" t="s">
        <v>24</v>
      </c>
      <c r="Q31">
        <v>42</v>
      </c>
      <c r="R31">
        <v>13</v>
      </c>
      <c r="S31" t="s">
        <v>24</v>
      </c>
      <c r="T31">
        <v>18</v>
      </c>
      <c r="U31">
        <v>8</v>
      </c>
      <c r="V31" t="s">
        <v>24</v>
      </c>
      <c r="W31">
        <v>4</v>
      </c>
      <c r="X31">
        <v>3</v>
      </c>
      <c r="Y31" t="s">
        <v>24</v>
      </c>
      <c r="AA31">
        <v>46</v>
      </c>
      <c r="AB31">
        <v>11</v>
      </c>
      <c r="AC31" t="s">
        <v>24</v>
      </c>
      <c r="AD31">
        <v>14</v>
      </c>
      <c r="AE31">
        <v>5</v>
      </c>
      <c r="AF31" t="s">
        <v>24</v>
      </c>
      <c r="AG31">
        <v>4</v>
      </c>
      <c r="AH31">
        <v>3</v>
      </c>
      <c r="AI31" t="s">
        <v>24</v>
      </c>
      <c r="AJ31">
        <v>10</v>
      </c>
      <c r="AK31">
        <v>4</v>
      </c>
      <c r="AL31" t="s">
        <v>24</v>
      </c>
      <c r="AM31">
        <v>32</v>
      </c>
      <c r="AN31">
        <v>10</v>
      </c>
    </row>
    <row r="32" spans="1:40" x14ac:dyDescent="0.25">
      <c r="A32" s="9">
        <v>2010</v>
      </c>
      <c r="B32" s="9" t="s">
        <v>18</v>
      </c>
      <c r="C32" t="s">
        <v>25</v>
      </c>
      <c r="D32">
        <v>47</v>
      </c>
      <c r="E32">
        <v>13</v>
      </c>
      <c r="F32" t="s">
        <v>24</v>
      </c>
      <c r="G32">
        <v>4</v>
      </c>
      <c r="H32">
        <v>6</v>
      </c>
      <c r="I32" t="s">
        <v>24</v>
      </c>
      <c r="J32">
        <v>43</v>
      </c>
      <c r="K32">
        <v>11</v>
      </c>
      <c r="L32" t="s">
        <v>24</v>
      </c>
      <c r="N32">
        <v>36</v>
      </c>
      <c r="O32">
        <v>11</v>
      </c>
      <c r="P32" t="s">
        <v>24</v>
      </c>
      <c r="Q32">
        <v>15</v>
      </c>
      <c r="R32">
        <v>6</v>
      </c>
      <c r="S32" t="s">
        <v>24</v>
      </c>
      <c r="T32">
        <v>18</v>
      </c>
      <c r="U32">
        <v>8</v>
      </c>
      <c r="V32" t="s">
        <v>24</v>
      </c>
      <c r="W32">
        <v>4</v>
      </c>
      <c r="X32">
        <v>3</v>
      </c>
      <c r="Y32" t="s">
        <v>24</v>
      </c>
      <c r="AA32">
        <v>6</v>
      </c>
      <c r="AB32">
        <v>3</v>
      </c>
      <c r="AC32" t="s">
        <v>24</v>
      </c>
      <c r="AD32">
        <v>5</v>
      </c>
      <c r="AE32">
        <v>3</v>
      </c>
      <c r="AF32" t="s">
        <v>24</v>
      </c>
      <c r="AG32">
        <v>3</v>
      </c>
      <c r="AH32">
        <v>3</v>
      </c>
      <c r="AI32" t="s">
        <v>24</v>
      </c>
      <c r="AJ32">
        <v>3</v>
      </c>
      <c r="AK32">
        <v>2</v>
      </c>
      <c r="AL32" t="s">
        <v>24</v>
      </c>
      <c r="AM32">
        <v>1</v>
      </c>
      <c r="AN32">
        <v>1</v>
      </c>
    </row>
    <row r="33" spans="1:40" x14ac:dyDescent="0.25">
      <c r="A33" s="9">
        <v>2010</v>
      </c>
      <c r="B33" s="9" t="s">
        <v>18</v>
      </c>
      <c r="C33" t="s">
        <v>26</v>
      </c>
      <c r="D33">
        <v>69</v>
      </c>
      <c r="E33">
        <v>15</v>
      </c>
      <c r="F33" t="s">
        <v>24</v>
      </c>
      <c r="G33" t="s">
        <v>27</v>
      </c>
      <c r="H33" t="s">
        <v>27</v>
      </c>
      <c r="I33" t="s">
        <v>24</v>
      </c>
      <c r="J33">
        <v>69</v>
      </c>
      <c r="K33">
        <v>15</v>
      </c>
      <c r="L33" t="s">
        <v>24</v>
      </c>
      <c r="N33">
        <v>29</v>
      </c>
      <c r="O33">
        <v>11</v>
      </c>
      <c r="P33" t="s">
        <v>24</v>
      </c>
      <c r="Q33">
        <v>27</v>
      </c>
      <c r="R33">
        <v>11</v>
      </c>
      <c r="S33" t="s">
        <v>24</v>
      </c>
      <c r="T33">
        <v>1</v>
      </c>
      <c r="U33">
        <v>1</v>
      </c>
      <c r="V33" t="s">
        <v>24</v>
      </c>
      <c r="W33">
        <v>0</v>
      </c>
      <c r="X33">
        <v>1</v>
      </c>
      <c r="Y33" t="s">
        <v>24</v>
      </c>
      <c r="AA33">
        <v>40</v>
      </c>
      <c r="AB33">
        <v>10</v>
      </c>
      <c r="AC33" t="s">
        <v>24</v>
      </c>
      <c r="AD33">
        <v>9</v>
      </c>
      <c r="AE33">
        <v>4</v>
      </c>
      <c r="AF33" t="s">
        <v>24</v>
      </c>
      <c r="AG33">
        <v>1</v>
      </c>
      <c r="AH33">
        <v>1</v>
      </c>
      <c r="AI33" t="s">
        <v>24</v>
      </c>
      <c r="AJ33">
        <v>8</v>
      </c>
      <c r="AK33">
        <v>4</v>
      </c>
      <c r="AL33" t="s">
        <v>24</v>
      </c>
      <c r="AM33">
        <v>31</v>
      </c>
      <c r="AN33">
        <v>9</v>
      </c>
    </row>
    <row r="34" spans="1:40" x14ac:dyDescent="0.25">
      <c r="A34">
        <v>2010</v>
      </c>
      <c r="B34" t="s">
        <v>22</v>
      </c>
      <c r="C34" t="s">
        <v>23</v>
      </c>
      <c r="D34">
        <v>-31</v>
      </c>
      <c r="E34">
        <v>10</v>
      </c>
      <c r="F34" t="s">
        <v>24</v>
      </c>
      <c r="G34">
        <v>-26</v>
      </c>
      <c r="H34">
        <v>9</v>
      </c>
      <c r="I34" t="s">
        <v>24</v>
      </c>
      <c r="J34">
        <v>-5</v>
      </c>
      <c r="K34">
        <v>5</v>
      </c>
      <c r="L34" t="s">
        <v>24</v>
      </c>
      <c r="N34">
        <v>-3</v>
      </c>
      <c r="O34">
        <v>4</v>
      </c>
      <c r="P34" t="s">
        <v>24</v>
      </c>
      <c r="Q34">
        <v>-3</v>
      </c>
      <c r="R34">
        <v>4</v>
      </c>
      <c r="S34" t="s">
        <v>24</v>
      </c>
      <c r="T34">
        <v>-1</v>
      </c>
      <c r="U34">
        <v>2</v>
      </c>
      <c r="V34" t="s">
        <v>24</v>
      </c>
      <c r="W34" t="s">
        <v>27</v>
      </c>
      <c r="X34" t="s">
        <v>27</v>
      </c>
      <c r="Y34" t="s">
        <v>24</v>
      </c>
      <c r="AA34">
        <v>-2</v>
      </c>
      <c r="AB34">
        <v>2</v>
      </c>
      <c r="AC34" t="s">
        <v>24</v>
      </c>
      <c r="AD34">
        <v>-1</v>
      </c>
      <c r="AE34">
        <v>1</v>
      </c>
      <c r="AF34" t="s">
        <v>24</v>
      </c>
      <c r="AG34" t="s">
        <v>27</v>
      </c>
      <c r="AH34" t="s">
        <v>27</v>
      </c>
      <c r="AI34" t="s">
        <v>24</v>
      </c>
      <c r="AJ34">
        <v>-1</v>
      </c>
      <c r="AK34">
        <v>1</v>
      </c>
      <c r="AL34" t="s">
        <v>24</v>
      </c>
      <c r="AM34">
        <v>-1</v>
      </c>
      <c r="AN34">
        <v>1</v>
      </c>
    </row>
    <row r="35" spans="1:40" x14ac:dyDescent="0.25">
      <c r="A35">
        <v>2010</v>
      </c>
      <c r="B35" t="s">
        <v>22</v>
      </c>
      <c r="C35" t="s">
        <v>25</v>
      </c>
      <c r="D35">
        <v>-21</v>
      </c>
      <c r="E35">
        <v>8</v>
      </c>
      <c r="F35" t="s">
        <v>24</v>
      </c>
      <c r="G35">
        <v>-18</v>
      </c>
      <c r="H35">
        <v>8</v>
      </c>
      <c r="I35" t="s">
        <v>24</v>
      </c>
      <c r="J35">
        <v>-3</v>
      </c>
      <c r="K35">
        <v>3</v>
      </c>
      <c r="L35" t="s">
        <v>24</v>
      </c>
      <c r="N35">
        <v>-2</v>
      </c>
      <c r="O35">
        <v>3</v>
      </c>
      <c r="P35" t="s">
        <v>24</v>
      </c>
      <c r="Q35">
        <v>-1</v>
      </c>
      <c r="R35">
        <v>2</v>
      </c>
      <c r="S35" t="s">
        <v>24</v>
      </c>
      <c r="T35">
        <v>-1</v>
      </c>
      <c r="U35">
        <v>2</v>
      </c>
      <c r="V35" t="s">
        <v>24</v>
      </c>
      <c r="W35" t="s">
        <v>27</v>
      </c>
      <c r="X35" t="s">
        <v>27</v>
      </c>
      <c r="Y35" t="s">
        <v>24</v>
      </c>
      <c r="AA35">
        <v>-1</v>
      </c>
      <c r="AB35">
        <v>1</v>
      </c>
      <c r="AC35" t="s">
        <v>24</v>
      </c>
      <c r="AD35">
        <v>-1</v>
      </c>
      <c r="AE35">
        <v>1</v>
      </c>
      <c r="AF35" t="s">
        <v>24</v>
      </c>
      <c r="AG35" t="s">
        <v>27</v>
      </c>
      <c r="AH35" t="s">
        <v>27</v>
      </c>
      <c r="AI35" t="s">
        <v>24</v>
      </c>
      <c r="AJ35">
        <v>-1</v>
      </c>
      <c r="AK35">
        <v>1</v>
      </c>
      <c r="AL35" t="s">
        <v>24</v>
      </c>
      <c r="AM35" t="s">
        <v>27</v>
      </c>
      <c r="AN35" t="s">
        <v>27</v>
      </c>
    </row>
    <row r="36" spans="1:40" x14ac:dyDescent="0.25">
      <c r="A36">
        <v>2010</v>
      </c>
      <c r="B36" t="s">
        <v>22</v>
      </c>
      <c r="C36" t="s">
        <v>26</v>
      </c>
      <c r="D36">
        <v>-10</v>
      </c>
      <c r="E36">
        <v>5</v>
      </c>
      <c r="F36" t="s">
        <v>24</v>
      </c>
      <c r="G36">
        <v>-8</v>
      </c>
      <c r="H36">
        <v>4</v>
      </c>
      <c r="I36" t="s">
        <v>24</v>
      </c>
      <c r="J36">
        <v>-2</v>
      </c>
      <c r="K36">
        <v>4</v>
      </c>
      <c r="L36" t="s">
        <v>24</v>
      </c>
      <c r="N36">
        <v>-2</v>
      </c>
      <c r="O36">
        <v>3</v>
      </c>
      <c r="P36" t="s">
        <v>24</v>
      </c>
      <c r="Q36">
        <v>-2</v>
      </c>
      <c r="R36">
        <v>3</v>
      </c>
      <c r="S36" t="s">
        <v>24</v>
      </c>
      <c r="T36" t="s">
        <v>27</v>
      </c>
      <c r="U36" t="s">
        <v>27</v>
      </c>
      <c r="V36" t="s">
        <v>24</v>
      </c>
      <c r="W36" t="s">
        <v>27</v>
      </c>
      <c r="X36" t="s">
        <v>27</v>
      </c>
      <c r="Y36" t="s">
        <v>24</v>
      </c>
      <c r="AA36">
        <v>-1</v>
      </c>
      <c r="AB36">
        <v>1</v>
      </c>
      <c r="AC36" t="s">
        <v>24</v>
      </c>
      <c r="AD36" t="s">
        <v>27</v>
      </c>
      <c r="AE36" t="s">
        <v>27</v>
      </c>
      <c r="AF36" t="s">
        <v>24</v>
      </c>
      <c r="AG36" t="s">
        <v>27</v>
      </c>
      <c r="AH36" t="s">
        <v>27</v>
      </c>
      <c r="AI36" t="s">
        <v>24</v>
      </c>
      <c r="AJ36" t="s">
        <v>27</v>
      </c>
      <c r="AK36" t="s">
        <v>27</v>
      </c>
      <c r="AL36" t="s">
        <v>24</v>
      </c>
      <c r="AM36">
        <v>-1</v>
      </c>
      <c r="AN36">
        <v>1</v>
      </c>
    </row>
  </sheetData>
  <mergeCells count="20">
    <mergeCell ref="M3:M6"/>
    <mergeCell ref="N3:Y3"/>
    <mergeCell ref="AG5:AI5"/>
    <mergeCell ref="AJ5:AL5"/>
    <mergeCell ref="A3:A6"/>
    <mergeCell ref="B3:B6"/>
    <mergeCell ref="Z3:Z6"/>
    <mergeCell ref="AA3:AO3"/>
    <mergeCell ref="N4:P5"/>
    <mergeCell ref="Q4:S5"/>
    <mergeCell ref="T4:V5"/>
    <mergeCell ref="W4:Y5"/>
    <mergeCell ref="AA4:AC5"/>
    <mergeCell ref="AD4:AL4"/>
    <mergeCell ref="AM4:AO5"/>
    <mergeCell ref="AD5:AF5"/>
    <mergeCell ref="C3:C6"/>
    <mergeCell ref="D3:F5"/>
    <mergeCell ref="G3:I5"/>
    <mergeCell ref="J3:L5"/>
  </mergeCells>
  <conditionalFormatting sqref="G9 J8:J9 N8:N9 Q8:Q9 T8:T9 W8:W9 AA8:AA9 AD8:AD9 AG8:AG9 AJ8:AJ9 AM8:AM9 G12 J11:J12 N11:N12 Q11:Q12 T11:T12 W11:W12 AA11:AA12 AD11:AD12 AG11:AG12 AJ11:AJ12 AM11:AM12">
    <cfRule type="expression" dxfId="218" priority="187" stopIfTrue="1">
      <formula>AND($AE$3,I8="Down")</formula>
    </cfRule>
    <cfRule type="expression" dxfId="217" priority="188" stopIfTrue="1">
      <formula>AND($AE$3,I8="Up")</formula>
    </cfRule>
  </conditionalFormatting>
  <conditionalFormatting sqref="D7">
    <cfRule type="expression" dxfId="216" priority="247" stopIfTrue="1">
      <formula>AND($AE$3,F7="Down")</formula>
    </cfRule>
    <cfRule type="expression" dxfId="215" priority="248" stopIfTrue="1">
      <formula>AND($AE$3,F7="Up")</formula>
    </cfRule>
  </conditionalFormatting>
  <conditionalFormatting sqref="G7">
    <cfRule type="expression" dxfId="214" priority="245" stopIfTrue="1">
      <formula>AND($AE$3,I7="Down")</formula>
    </cfRule>
    <cfRule type="expression" dxfId="213" priority="246" stopIfTrue="1">
      <formula>AND($AE$3,I7="Up")</formula>
    </cfRule>
  </conditionalFormatting>
  <conditionalFormatting sqref="J7">
    <cfRule type="expression" dxfId="212" priority="243" stopIfTrue="1">
      <formula>AND($AE$3,L7="Down")</formula>
    </cfRule>
    <cfRule type="expression" dxfId="211" priority="244" stopIfTrue="1">
      <formula>AND($AE$3,L7="Up")</formula>
    </cfRule>
  </conditionalFormatting>
  <conditionalFormatting sqref="N7">
    <cfRule type="expression" dxfId="210" priority="241" stopIfTrue="1">
      <formula>AND($AE$3,P7="Down")</formula>
    </cfRule>
    <cfRule type="expression" dxfId="209" priority="242" stopIfTrue="1">
      <formula>AND($AE$3,P7="Up")</formula>
    </cfRule>
  </conditionalFormatting>
  <conditionalFormatting sqref="Q7">
    <cfRule type="expression" dxfId="208" priority="239" stopIfTrue="1">
      <formula>AND($AE$3,S7="Down")</formula>
    </cfRule>
    <cfRule type="expression" dxfId="207" priority="240" stopIfTrue="1">
      <formula>AND($AE$3,S7="Up")</formula>
    </cfRule>
  </conditionalFormatting>
  <conditionalFormatting sqref="T7">
    <cfRule type="expression" dxfId="206" priority="237" stopIfTrue="1">
      <formula>AND($AE$3,V7="Down")</formula>
    </cfRule>
    <cfRule type="expression" dxfId="205" priority="238" stopIfTrue="1">
      <formula>AND($AE$3,V7="Up")</formula>
    </cfRule>
  </conditionalFormatting>
  <conditionalFormatting sqref="W7">
    <cfRule type="expression" dxfId="204" priority="235" stopIfTrue="1">
      <formula>AND($AE$3,Y7="Down")</formula>
    </cfRule>
    <cfRule type="expression" dxfId="203" priority="236" stopIfTrue="1">
      <formula>AND($AE$3,Y7="Up")</formula>
    </cfRule>
  </conditionalFormatting>
  <conditionalFormatting sqref="AA7">
    <cfRule type="expression" dxfId="202" priority="233" stopIfTrue="1">
      <formula>AND($AE$3,AC7="Down")</formula>
    </cfRule>
    <cfRule type="expression" dxfId="201" priority="234" stopIfTrue="1">
      <formula>AND($AE$3,AC7="Up")</formula>
    </cfRule>
  </conditionalFormatting>
  <conditionalFormatting sqref="AD7">
    <cfRule type="expression" dxfId="200" priority="231" stopIfTrue="1">
      <formula>AND($AE$3,AF7="Down")</formula>
    </cfRule>
    <cfRule type="expression" dxfId="199" priority="232" stopIfTrue="1">
      <formula>AND($AE$3,AF7="Up")</formula>
    </cfRule>
  </conditionalFormatting>
  <conditionalFormatting sqref="AG7">
    <cfRule type="expression" dxfId="198" priority="229" stopIfTrue="1">
      <formula>AND($AE$3,AI7="Down")</formula>
    </cfRule>
    <cfRule type="expression" dxfId="197" priority="230" stopIfTrue="1">
      <formula>AND($AE$3,AI7="Up")</formula>
    </cfRule>
  </conditionalFormatting>
  <conditionalFormatting sqref="AJ7">
    <cfRule type="expression" dxfId="196" priority="227" stopIfTrue="1">
      <formula>AND($AE$3,AL7="Down")</formula>
    </cfRule>
    <cfRule type="expression" dxfId="195" priority="228" stopIfTrue="1">
      <formula>AND($AE$3,AL7="Up")</formula>
    </cfRule>
  </conditionalFormatting>
  <conditionalFormatting sqref="AM7">
    <cfRule type="expression" dxfId="194" priority="225" stopIfTrue="1">
      <formula>AND($AE$3,AO7="Down")</formula>
    </cfRule>
    <cfRule type="expression" dxfId="193" priority="226" stopIfTrue="1">
      <formula>AND($AE$3,AO7="Up")</formula>
    </cfRule>
  </conditionalFormatting>
  <conditionalFormatting sqref="D8">
    <cfRule type="expression" dxfId="192" priority="223" stopIfTrue="1">
      <formula>AND($AE$3,F8="Down")</formula>
    </cfRule>
    <cfRule type="expression" dxfId="191" priority="224" stopIfTrue="1">
      <formula>AND($AE$3,F8="Up")</formula>
    </cfRule>
  </conditionalFormatting>
  <conditionalFormatting sqref="D9">
    <cfRule type="expression" dxfId="190" priority="221" stopIfTrue="1">
      <formula>AND($AE$3,F9="Down")</formula>
    </cfRule>
    <cfRule type="expression" dxfId="189" priority="222" stopIfTrue="1">
      <formula>AND($AE$3,F9="Up")</formula>
    </cfRule>
  </conditionalFormatting>
  <conditionalFormatting sqref="G8">
    <cfRule type="expression" dxfId="188" priority="219" stopIfTrue="1">
      <formula>AND($AE$3,I8="Down")</formula>
    </cfRule>
    <cfRule type="expression" dxfId="187" priority="220" stopIfTrue="1">
      <formula>AND($AE$3,I8="Up")</formula>
    </cfRule>
  </conditionalFormatting>
  <conditionalFormatting sqref="D10">
    <cfRule type="expression" dxfId="186" priority="217" stopIfTrue="1">
      <formula>AND($AE$3,F10="Down")</formula>
    </cfRule>
    <cfRule type="expression" dxfId="185" priority="218" stopIfTrue="1">
      <formula>AND($AE$3,F10="Up")</formula>
    </cfRule>
  </conditionalFormatting>
  <conditionalFormatting sqref="G10">
    <cfRule type="expression" dxfId="184" priority="215" stopIfTrue="1">
      <formula>AND($AE$3,I10="Down")</formula>
    </cfRule>
    <cfRule type="expression" dxfId="183" priority="216" stopIfTrue="1">
      <formula>AND($AE$3,I10="Up")</formula>
    </cfRule>
  </conditionalFormatting>
  <conditionalFormatting sqref="J10">
    <cfRule type="expression" dxfId="182" priority="213" stopIfTrue="1">
      <formula>AND($AE$3,L10="Down")</formula>
    </cfRule>
    <cfRule type="expression" dxfId="181" priority="214" stopIfTrue="1">
      <formula>AND($AE$3,L10="Up")</formula>
    </cfRule>
  </conditionalFormatting>
  <conditionalFormatting sqref="N10">
    <cfRule type="expression" dxfId="180" priority="211" stopIfTrue="1">
      <formula>AND($AE$3,P10="Down")</formula>
    </cfRule>
    <cfRule type="expression" dxfId="179" priority="212" stopIfTrue="1">
      <formula>AND($AE$3,P10="Up")</formula>
    </cfRule>
  </conditionalFormatting>
  <conditionalFormatting sqref="Q10">
    <cfRule type="expression" dxfId="178" priority="209" stopIfTrue="1">
      <formula>AND($AE$3,S10="Down")</formula>
    </cfRule>
    <cfRule type="expression" dxfId="177" priority="210" stopIfTrue="1">
      <formula>AND($AE$3,S10="Up")</formula>
    </cfRule>
  </conditionalFormatting>
  <conditionalFormatting sqref="T10">
    <cfRule type="expression" dxfId="176" priority="207" stopIfTrue="1">
      <formula>AND($AE$3,V10="Down")</formula>
    </cfRule>
    <cfRule type="expression" dxfId="175" priority="208" stopIfTrue="1">
      <formula>AND($AE$3,V10="Up")</formula>
    </cfRule>
  </conditionalFormatting>
  <conditionalFormatting sqref="W10">
    <cfRule type="expression" dxfId="174" priority="205" stopIfTrue="1">
      <formula>AND($AE$3,Y10="Down")</formula>
    </cfRule>
    <cfRule type="expression" dxfId="173" priority="206" stopIfTrue="1">
      <formula>AND($AE$3,Y10="Up")</formula>
    </cfRule>
  </conditionalFormatting>
  <conditionalFormatting sqref="AA10">
    <cfRule type="expression" dxfId="172" priority="203" stopIfTrue="1">
      <formula>AND($AE$3,AC10="Down")</formula>
    </cfRule>
    <cfRule type="expression" dxfId="171" priority="204" stopIfTrue="1">
      <formula>AND($AE$3,AC10="Up")</formula>
    </cfRule>
  </conditionalFormatting>
  <conditionalFormatting sqref="AD10">
    <cfRule type="expression" dxfId="170" priority="201" stopIfTrue="1">
      <formula>AND($AE$3,AF10="Down")</formula>
    </cfRule>
    <cfRule type="expression" dxfId="169" priority="202" stopIfTrue="1">
      <formula>AND($AE$3,AF10="Up")</formula>
    </cfRule>
  </conditionalFormatting>
  <conditionalFormatting sqref="AG10">
    <cfRule type="expression" dxfId="168" priority="199" stopIfTrue="1">
      <formula>AND($AE$3,AI10="Down")</formula>
    </cfRule>
    <cfRule type="expression" dxfId="167" priority="200" stopIfTrue="1">
      <formula>AND($AE$3,AI10="Up")</formula>
    </cfRule>
  </conditionalFormatting>
  <conditionalFormatting sqref="AJ10">
    <cfRule type="expression" dxfId="166" priority="197" stopIfTrue="1">
      <formula>AND($AE$3,AL10="Down")</formula>
    </cfRule>
    <cfRule type="expression" dxfId="165" priority="198" stopIfTrue="1">
      <formula>AND($AE$3,AL10="Up")</formula>
    </cfRule>
  </conditionalFormatting>
  <conditionalFormatting sqref="AM10">
    <cfRule type="expression" dxfId="164" priority="195" stopIfTrue="1">
      <formula>AND($AE$3,AO10="Down")</formula>
    </cfRule>
    <cfRule type="expression" dxfId="163" priority="196" stopIfTrue="1">
      <formula>AND($AE$3,AO10="Up")</formula>
    </cfRule>
  </conditionalFormatting>
  <conditionalFormatting sqref="D11">
    <cfRule type="expression" dxfId="162" priority="193" stopIfTrue="1">
      <formula>AND($AE$3,F11="Down")</formula>
    </cfRule>
    <cfRule type="expression" dxfId="161" priority="194" stopIfTrue="1">
      <formula>AND($AE$3,F11="Up")</formula>
    </cfRule>
  </conditionalFormatting>
  <conditionalFormatting sqref="D12">
    <cfRule type="expression" dxfId="160" priority="191" stopIfTrue="1">
      <formula>AND($AE$3,F12="Down")</formula>
    </cfRule>
    <cfRule type="expression" dxfId="159" priority="192" stopIfTrue="1">
      <formula>AND($AE$3,F12="Up")</formula>
    </cfRule>
  </conditionalFormatting>
  <conditionalFormatting sqref="G11">
    <cfRule type="expression" dxfId="158" priority="189" stopIfTrue="1">
      <formula>AND($AE$3,I11="Down")</formula>
    </cfRule>
    <cfRule type="expression" dxfId="157" priority="190" stopIfTrue="1">
      <formula>AND($AE$3,I11="Up")</formula>
    </cfRule>
  </conditionalFormatting>
  <conditionalFormatting sqref="G15 J14:J15 N14:N15 Q14:Q15 T14:T15 W14:W15 AA14:AA15 AD14:AD15 AG14:AG15 AJ14:AJ15 AM14:AM15">
    <cfRule type="expression" dxfId="156" priority="125" stopIfTrue="1">
      <formula>AND($AC$3,I14="Down")</formula>
    </cfRule>
    <cfRule type="expression" dxfId="155" priority="126" stopIfTrue="1">
      <formula>AND($AC$3,I14="Up")</formula>
    </cfRule>
  </conditionalFormatting>
  <conditionalFormatting sqref="D13">
    <cfRule type="expression" dxfId="154" priority="185" stopIfTrue="1">
      <formula>AND($AC$3,F13="Down")</formula>
    </cfRule>
    <cfRule type="expression" dxfId="153" priority="186" stopIfTrue="1">
      <formula>AND($AC$3,F13="Up")</formula>
    </cfRule>
  </conditionalFormatting>
  <conditionalFormatting sqref="G13">
    <cfRule type="expression" dxfId="152" priority="183" stopIfTrue="1">
      <formula>AND($AC$3,I13="Down")</formula>
    </cfRule>
    <cfRule type="expression" dxfId="151" priority="184" stopIfTrue="1">
      <formula>AND($AC$3,I13="Up")</formula>
    </cfRule>
  </conditionalFormatting>
  <conditionalFormatting sqref="J13">
    <cfRule type="expression" dxfId="150" priority="181" stopIfTrue="1">
      <formula>AND($AC$3,L13="Down")</formula>
    </cfRule>
    <cfRule type="expression" dxfId="149" priority="182" stopIfTrue="1">
      <formula>AND($AC$3,L13="Up")</formula>
    </cfRule>
  </conditionalFormatting>
  <conditionalFormatting sqref="N13">
    <cfRule type="expression" dxfId="148" priority="179" stopIfTrue="1">
      <formula>AND($AC$3,P13="Down")</formula>
    </cfRule>
    <cfRule type="expression" dxfId="147" priority="180" stopIfTrue="1">
      <formula>AND($AC$3,P13="Up")</formula>
    </cfRule>
  </conditionalFormatting>
  <conditionalFormatting sqref="Q13">
    <cfRule type="expression" dxfId="146" priority="177" stopIfTrue="1">
      <formula>AND($AC$3,S13="Down")</formula>
    </cfRule>
    <cfRule type="expression" dxfId="145" priority="178" stopIfTrue="1">
      <formula>AND($AC$3,S13="Up")</formula>
    </cfRule>
  </conditionalFormatting>
  <conditionalFormatting sqref="T13">
    <cfRule type="expression" dxfId="144" priority="175" stopIfTrue="1">
      <formula>AND($AC$3,V13="Down")</formula>
    </cfRule>
    <cfRule type="expression" dxfId="143" priority="176" stopIfTrue="1">
      <formula>AND($AC$3,V13="Up")</formula>
    </cfRule>
  </conditionalFormatting>
  <conditionalFormatting sqref="W13">
    <cfRule type="expression" dxfId="142" priority="173" stopIfTrue="1">
      <formula>AND($AC$3,Y13="Down")</formula>
    </cfRule>
    <cfRule type="expression" dxfId="141" priority="174" stopIfTrue="1">
      <formula>AND($AC$3,Y13="Up")</formula>
    </cfRule>
  </conditionalFormatting>
  <conditionalFormatting sqref="AA13">
    <cfRule type="expression" dxfId="140" priority="171" stopIfTrue="1">
      <formula>AND($AC$3,AC13="Down")</formula>
    </cfRule>
    <cfRule type="expression" dxfId="139" priority="172" stopIfTrue="1">
      <formula>AND($AC$3,AC13="Up")</formula>
    </cfRule>
  </conditionalFormatting>
  <conditionalFormatting sqref="AD13">
    <cfRule type="expression" dxfId="138" priority="169" stopIfTrue="1">
      <formula>AND($AC$3,AF13="Down")</formula>
    </cfRule>
    <cfRule type="expression" dxfId="137" priority="170" stopIfTrue="1">
      <formula>AND($AC$3,AF13="Up")</formula>
    </cfRule>
  </conditionalFormatting>
  <conditionalFormatting sqref="AG13">
    <cfRule type="expression" dxfId="136" priority="167" stopIfTrue="1">
      <formula>AND($AC$3,AI13="Down")</formula>
    </cfRule>
    <cfRule type="expression" dxfId="135" priority="168" stopIfTrue="1">
      <formula>AND($AC$3,AI13="Up")</formula>
    </cfRule>
  </conditionalFormatting>
  <conditionalFormatting sqref="AJ13">
    <cfRule type="expression" dxfId="134" priority="165" stopIfTrue="1">
      <formula>AND($AC$3,AL13="Down")</formula>
    </cfRule>
    <cfRule type="expression" dxfId="133" priority="166" stopIfTrue="1">
      <formula>AND($AC$3,AL13="Up")</formula>
    </cfRule>
  </conditionalFormatting>
  <conditionalFormatting sqref="AM13">
    <cfRule type="expression" dxfId="132" priority="163" stopIfTrue="1">
      <formula>AND($AC$3,AO13="Down")</formula>
    </cfRule>
    <cfRule type="expression" dxfId="131" priority="164" stopIfTrue="1">
      <formula>AND($AC$3,AO13="Up")</formula>
    </cfRule>
  </conditionalFormatting>
  <conditionalFormatting sqref="D14">
    <cfRule type="expression" dxfId="130" priority="161" stopIfTrue="1">
      <formula>AND($AC$3,F14="Down")</formula>
    </cfRule>
    <cfRule type="expression" dxfId="129" priority="162" stopIfTrue="1">
      <formula>AND($AC$3,F14="Up")</formula>
    </cfRule>
  </conditionalFormatting>
  <conditionalFormatting sqref="D15">
    <cfRule type="expression" dxfId="128" priority="159" stopIfTrue="1">
      <formula>AND($AC$3,F15="Down")</formula>
    </cfRule>
    <cfRule type="expression" dxfId="127" priority="160" stopIfTrue="1">
      <formula>AND($AC$3,F15="Up")</formula>
    </cfRule>
  </conditionalFormatting>
  <conditionalFormatting sqref="G14">
    <cfRule type="expression" dxfId="126" priority="157" stopIfTrue="1">
      <formula>AND($AC$3,I14="Down")</formula>
    </cfRule>
    <cfRule type="expression" dxfId="125" priority="158" stopIfTrue="1">
      <formula>AND($AC$3,I14="Up")</formula>
    </cfRule>
  </conditionalFormatting>
  <conditionalFormatting sqref="D22">
    <cfRule type="expression" dxfId="124" priority="93" stopIfTrue="1">
      <formula>AND($AC$3,F22="Down")</formula>
    </cfRule>
    <cfRule type="expression" dxfId="123" priority="94" stopIfTrue="1">
      <formula>AND($AC$3,F22="Up")</formula>
    </cfRule>
  </conditionalFormatting>
  <conditionalFormatting sqref="G22">
    <cfRule type="expression" dxfId="122" priority="91" stopIfTrue="1">
      <formula>AND($AC$3,I22="Down")</formula>
    </cfRule>
    <cfRule type="expression" dxfId="121" priority="92" stopIfTrue="1">
      <formula>AND($AC$3,I22="Up")</formula>
    </cfRule>
  </conditionalFormatting>
  <conditionalFormatting sqref="J22">
    <cfRule type="expression" dxfId="120" priority="89" stopIfTrue="1">
      <formula>AND($AC$3,L22="Down")</formula>
    </cfRule>
    <cfRule type="expression" dxfId="119" priority="90" stopIfTrue="1">
      <formula>AND($AC$3,L22="Up")</formula>
    </cfRule>
  </conditionalFormatting>
  <conditionalFormatting sqref="N22">
    <cfRule type="expression" dxfId="118" priority="87" stopIfTrue="1">
      <formula>AND($AC$3,P22="Down")</formula>
    </cfRule>
    <cfRule type="expression" dxfId="117" priority="88" stopIfTrue="1">
      <formula>AND($AC$3,P22="Up")</formula>
    </cfRule>
  </conditionalFormatting>
  <conditionalFormatting sqref="Q22">
    <cfRule type="expression" dxfId="116" priority="85" stopIfTrue="1">
      <formula>AND($AC$3,S22="Down")</formula>
    </cfRule>
    <cfRule type="expression" dxfId="115" priority="86" stopIfTrue="1">
      <formula>AND($AC$3,S22="Up")</formula>
    </cfRule>
  </conditionalFormatting>
  <conditionalFormatting sqref="T22">
    <cfRule type="expression" dxfId="114" priority="83" stopIfTrue="1">
      <formula>AND($AC$3,V22="Down")</formula>
    </cfRule>
    <cfRule type="expression" dxfId="113" priority="84" stopIfTrue="1">
      <formula>AND($AC$3,V22="Up")</formula>
    </cfRule>
  </conditionalFormatting>
  <conditionalFormatting sqref="W22">
    <cfRule type="expression" dxfId="112" priority="81" stopIfTrue="1">
      <formula>AND($AC$3,Y22="Down")</formula>
    </cfRule>
    <cfRule type="expression" dxfId="111" priority="82" stopIfTrue="1">
      <formula>AND($AC$3,Y22="Up")</formula>
    </cfRule>
  </conditionalFormatting>
  <conditionalFormatting sqref="AA22">
    <cfRule type="expression" dxfId="110" priority="79" stopIfTrue="1">
      <formula>AND($AC$3,AC22="Down")</formula>
    </cfRule>
    <cfRule type="expression" dxfId="109" priority="80" stopIfTrue="1">
      <formula>AND($AC$3,AC22="Up")</formula>
    </cfRule>
  </conditionalFormatting>
  <conditionalFormatting sqref="AD22">
    <cfRule type="expression" dxfId="108" priority="77" stopIfTrue="1">
      <formula>AND($AC$3,AF22="Down")</formula>
    </cfRule>
    <cfRule type="expression" dxfId="107" priority="78" stopIfTrue="1">
      <formula>AND($AC$3,AF22="Up")</formula>
    </cfRule>
  </conditionalFormatting>
  <conditionalFormatting sqref="AG22">
    <cfRule type="expression" dxfId="106" priority="75" stopIfTrue="1">
      <formula>AND($AC$3,AI22="Down")</formula>
    </cfRule>
    <cfRule type="expression" dxfId="105" priority="76" stopIfTrue="1">
      <formula>AND($AC$3,AI22="Up")</formula>
    </cfRule>
  </conditionalFormatting>
  <conditionalFormatting sqref="AJ22">
    <cfRule type="expression" dxfId="104" priority="73" stopIfTrue="1">
      <formula>AND($AC$3,AL22="Down")</formula>
    </cfRule>
    <cfRule type="expression" dxfId="103" priority="74" stopIfTrue="1">
      <formula>AND($AC$3,AL22="Up")</formula>
    </cfRule>
  </conditionalFormatting>
  <conditionalFormatting sqref="AM22">
    <cfRule type="expression" dxfId="102" priority="71" stopIfTrue="1">
      <formula>AND($AC$3,AO22="Down")</formula>
    </cfRule>
    <cfRule type="expression" dxfId="101" priority="72" stopIfTrue="1">
      <formula>AND($AC$3,AO22="Up")</formula>
    </cfRule>
  </conditionalFormatting>
  <conditionalFormatting sqref="D23">
    <cfRule type="expression" dxfId="100" priority="69" stopIfTrue="1">
      <formula>AND($AC$3,F23="Down")</formula>
    </cfRule>
    <cfRule type="expression" dxfId="99" priority="70" stopIfTrue="1">
      <formula>AND($AC$3,F23="Up")</formula>
    </cfRule>
  </conditionalFormatting>
  <conditionalFormatting sqref="D24">
    <cfRule type="expression" dxfId="98" priority="67" stopIfTrue="1">
      <formula>AND($AC$3,F24="Down")</formula>
    </cfRule>
    <cfRule type="expression" dxfId="97" priority="68" stopIfTrue="1">
      <formula>AND($AC$3,F24="Up")</formula>
    </cfRule>
  </conditionalFormatting>
  <conditionalFormatting sqref="G23">
    <cfRule type="expression" dxfId="96" priority="65" stopIfTrue="1">
      <formula>AND($AC$3,I23="Down")</formula>
    </cfRule>
    <cfRule type="expression" dxfId="95" priority="66" stopIfTrue="1">
      <formula>AND($AC$3,I23="Up")</formula>
    </cfRule>
  </conditionalFormatting>
  <conditionalFormatting sqref="G21 J20:J21 N20:N21 Q20:Q21 T20:T21 W20:W21 AA20:AA21 AD20:AD21 AG20:AG21 AJ20:AJ21 AM20:AM21 G24 J23:J24 N23:N24 Q23:Q24 T23:T24 W23:W24 AA23:AA24 AD23:AD24 AG23:AG24 AJ23:AJ24 AM23:AM24">
    <cfRule type="expression" dxfId="94" priority="63" stopIfTrue="1">
      <formula>AND($AC$3,I20="Down")</formula>
    </cfRule>
    <cfRule type="expression" dxfId="93" priority="64" stopIfTrue="1">
      <formula>AND($AC$3,I20="Up")</formula>
    </cfRule>
  </conditionalFormatting>
  <conditionalFormatting sqref="D19">
    <cfRule type="expression" dxfId="92" priority="123" stopIfTrue="1">
      <formula>AND($AC$3,F19="Down")</formula>
    </cfRule>
    <cfRule type="expression" dxfId="91" priority="124" stopIfTrue="1">
      <formula>AND($AC$3,F19="Up")</formula>
    </cfRule>
  </conditionalFormatting>
  <conditionalFormatting sqref="G19">
    <cfRule type="expression" dxfId="90" priority="121" stopIfTrue="1">
      <formula>AND($AC$3,I19="Down")</formula>
    </cfRule>
    <cfRule type="expression" dxfId="89" priority="122" stopIfTrue="1">
      <formula>AND($AC$3,I19="Up")</formula>
    </cfRule>
  </conditionalFormatting>
  <conditionalFormatting sqref="J19">
    <cfRule type="expression" dxfId="88" priority="119" stopIfTrue="1">
      <formula>AND($AC$3,L19="Down")</formula>
    </cfRule>
    <cfRule type="expression" dxfId="87" priority="120" stopIfTrue="1">
      <formula>AND($AC$3,L19="Up")</formula>
    </cfRule>
  </conditionalFormatting>
  <conditionalFormatting sqref="N19">
    <cfRule type="expression" dxfId="86" priority="117" stopIfTrue="1">
      <formula>AND($AC$3,P19="Down")</formula>
    </cfRule>
    <cfRule type="expression" dxfId="85" priority="118" stopIfTrue="1">
      <formula>AND($AC$3,P19="Up")</formula>
    </cfRule>
  </conditionalFormatting>
  <conditionalFormatting sqref="Q19">
    <cfRule type="expression" dxfId="84" priority="115" stopIfTrue="1">
      <formula>AND($AC$3,S19="Down")</formula>
    </cfRule>
    <cfRule type="expression" dxfId="83" priority="116" stopIfTrue="1">
      <formula>AND($AC$3,S19="Up")</formula>
    </cfRule>
  </conditionalFormatting>
  <conditionalFormatting sqref="T19">
    <cfRule type="expression" dxfId="82" priority="113" stopIfTrue="1">
      <formula>AND($AC$3,V19="Down")</formula>
    </cfRule>
    <cfRule type="expression" dxfId="81" priority="114" stopIfTrue="1">
      <formula>AND($AC$3,V19="Up")</formula>
    </cfRule>
  </conditionalFormatting>
  <conditionalFormatting sqref="W19">
    <cfRule type="expression" dxfId="80" priority="111" stopIfTrue="1">
      <formula>AND($AC$3,Y19="Down")</formula>
    </cfRule>
    <cfRule type="expression" dxfId="79" priority="112" stopIfTrue="1">
      <formula>AND($AC$3,Y19="Up")</formula>
    </cfRule>
  </conditionalFormatting>
  <conditionalFormatting sqref="AA19">
    <cfRule type="expression" dxfId="78" priority="109" stopIfTrue="1">
      <formula>AND($AC$3,AC19="Down")</formula>
    </cfRule>
    <cfRule type="expression" dxfId="77" priority="110" stopIfTrue="1">
      <formula>AND($AC$3,AC19="Up")</formula>
    </cfRule>
  </conditionalFormatting>
  <conditionalFormatting sqref="AD19">
    <cfRule type="expression" dxfId="76" priority="107" stopIfTrue="1">
      <formula>AND($AC$3,AF19="Down")</formula>
    </cfRule>
    <cfRule type="expression" dxfId="75" priority="108" stopIfTrue="1">
      <formula>AND($AC$3,AF19="Up")</formula>
    </cfRule>
  </conditionalFormatting>
  <conditionalFormatting sqref="AG19">
    <cfRule type="expression" dxfId="74" priority="105" stopIfTrue="1">
      <formula>AND($AC$3,AI19="Down")</formula>
    </cfRule>
    <cfRule type="expression" dxfId="73" priority="106" stopIfTrue="1">
      <formula>AND($AC$3,AI19="Up")</formula>
    </cfRule>
  </conditionalFormatting>
  <conditionalFormatting sqref="AJ19">
    <cfRule type="expression" dxfId="72" priority="103" stopIfTrue="1">
      <formula>AND($AC$3,AL19="Down")</formula>
    </cfRule>
    <cfRule type="expression" dxfId="71" priority="104" stopIfTrue="1">
      <formula>AND($AC$3,AL19="Up")</formula>
    </cfRule>
  </conditionalFormatting>
  <conditionalFormatting sqref="AM19">
    <cfRule type="expression" dxfId="70" priority="101" stopIfTrue="1">
      <formula>AND($AC$3,AO19="Down")</formula>
    </cfRule>
    <cfRule type="expression" dxfId="69" priority="102" stopIfTrue="1">
      <formula>AND($AC$3,AO19="Up")</formula>
    </cfRule>
  </conditionalFormatting>
  <conditionalFormatting sqref="D20">
    <cfRule type="expression" dxfId="68" priority="99" stopIfTrue="1">
      <formula>AND($AC$3,F20="Down")</formula>
    </cfRule>
    <cfRule type="expression" dxfId="67" priority="100" stopIfTrue="1">
      <formula>AND($AC$3,F20="Up")</formula>
    </cfRule>
  </conditionalFormatting>
  <conditionalFormatting sqref="D21">
    <cfRule type="expression" dxfId="66" priority="97" stopIfTrue="1">
      <formula>AND($AC$3,F21="Down")</formula>
    </cfRule>
    <cfRule type="expression" dxfId="65" priority="98" stopIfTrue="1">
      <formula>AND($AC$3,F21="Up")</formula>
    </cfRule>
  </conditionalFormatting>
  <conditionalFormatting sqref="G20">
    <cfRule type="expression" dxfId="64" priority="95" stopIfTrue="1">
      <formula>AND($AC$3,I20="Down")</formula>
    </cfRule>
    <cfRule type="expression" dxfId="63" priority="96" stopIfTrue="1">
      <formula>AND($AC$3,I20="Up")</formula>
    </cfRule>
  </conditionalFormatting>
  <conditionalFormatting sqref="G27 J26:J27 N26:N27 Q26:Q27 T26:T27 W26:W27 AA26:AA27 AD26:AD27 AG26:AG27 AJ26:AJ27 AM26:AM27 G30 J29:J30 N29:N30 Q29:Q30 T29:T30 W29:W30 AA29:AA30 AD29:AD30 AG29:AG30 AJ29:AJ30 AM29:AM30">
    <cfRule type="expression" dxfId="62" priority="1" stopIfTrue="1">
      <formula>AND($AC$3,I26="Down")</formula>
    </cfRule>
    <cfRule type="expression" dxfId="61" priority="2" stopIfTrue="1">
      <formula>AND($AC$3,I26="Up")</formula>
    </cfRule>
  </conditionalFormatting>
  <conditionalFormatting sqref="D25">
    <cfRule type="expression" dxfId="60" priority="61" stopIfTrue="1">
      <formula>AND($AC$3,F25="Down")</formula>
    </cfRule>
    <cfRule type="expression" dxfId="59" priority="62" stopIfTrue="1">
      <formula>AND($AC$3,F25="Up")</formula>
    </cfRule>
  </conditionalFormatting>
  <conditionalFormatting sqref="G25">
    <cfRule type="expression" dxfId="58" priority="59" stopIfTrue="1">
      <formula>AND($AC$3,I25="Down")</formula>
    </cfRule>
    <cfRule type="expression" dxfId="57" priority="60" stopIfTrue="1">
      <formula>AND($AC$3,I25="Up")</formula>
    </cfRule>
  </conditionalFormatting>
  <conditionalFormatting sqref="J25">
    <cfRule type="expression" dxfId="56" priority="57" stopIfTrue="1">
      <formula>AND($AC$3,L25="Down")</formula>
    </cfRule>
    <cfRule type="expression" dxfId="55" priority="58" stopIfTrue="1">
      <formula>AND($AC$3,L25="Up")</formula>
    </cfRule>
  </conditionalFormatting>
  <conditionalFormatting sqref="N25">
    <cfRule type="expression" dxfId="54" priority="55" stopIfTrue="1">
      <formula>AND($AC$3,P25="Down")</formula>
    </cfRule>
    <cfRule type="expression" dxfId="53" priority="56" stopIfTrue="1">
      <formula>AND($AC$3,P25="Up")</formula>
    </cfRule>
  </conditionalFormatting>
  <conditionalFormatting sqref="Q25">
    <cfRule type="expression" dxfId="52" priority="53" stopIfTrue="1">
      <formula>AND($AC$3,S25="Down")</formula>
    </cfRule>
    <cfRule type="expression" dxfId="51" priority="54" stopIfTrue="1">
      <formula>AND($AC$3,S25="Up")</formula>
    </cfRule>
  </conditionalFormatting>
  <conditionalFormatting sqref="T25">
    <cfRule type="expression" dxfId="50" priority="51" stopIfTrue="1">
      <formula>AND($AC$3,V25="Down")</formula>
    </cfRule>
    <cfRule type="expression" dxfId="49" priority="52" stopIfTrue="1">
      <formula>AND($AC$3,V25="Up")</formula>
    </cfRule>
  </conditionalFormatting>
  <conditionalFormatting sqref="W25">
    <cfRule type="expression" dxfId="48" priority="49" stopIfTrue="1">
      <formula>AND($AC$3,Y25="Down")</formula>
    </cfRule>
    <cfRule type="expression" dxfId="47" priority="50" stopIfTrue="1">
      <formula>AND($AC$3,Y25="Up")</formula>
    </cfRule>
  </conditionalFormatting>
  <conditionalFormatting sqref="AA25">
    <cfRule type="expression" dxfId="46" priority="47" stopIfTrue="1">
      <formula>AND($AC$3,AC25="Down")</formula>
    </cfRule>
    <cfRule type="expression" dxfId="45" priority="48" stopIfTrue="1">
      <formula>AND($AC$3,AC25="Up")</formula>
    </cfRule>
  </conditionalFormatting>
  <conditionalFormatting sqref="AD25">
    <cfRule type="expression" dxfId="44" priority="45" stopIfTrue="1">
      <formula>AND($AC$3,AF25="Down")</formula>
    </cfRule>
    <cfRule type="expression" dxfId="43" priority="46" stopIfTrue="1">
      <formula>AND($AC$3,AF25="Up")</formula>
    </cfRule>
  </conditionalFormatting>
  <conditionalFormatting sqref="AG25">
    <cfRule type="expression" dxfId="42" priority="43" stopIfTrue="1">
      <formula>AND($AC$3,AI25="Down")</formula>
    </cfRule>
    <cfRule type="expression" dxfId="41" priority="44" stopIfTrue="1">
      <formula>AND($AC$3,AI25="Up")</formula>
    </cfRule>
  </conditionalFormatting>
  <conditionalFormatting sqref="AJ25">
    <cfRule type="expression" dxfId="40" priority="41" stopIfTrue="1">
      <formula>AND($AC$3,AL25="Down")</formula>
    </cfRule>
    <cfRule type="expression" dxfId="39" priority="42" stopIfTrue="1">
      <formula>AND($AC$3,AL25="Up")</formula>
    </cfRule>
  </conditionalFormatting>
  <conditionalFormatting sqref="AM25">
    <cfRule type="expression" dxfId="38" priority="39" stopIfTrue="1">
      <formula>AND($AC$3,AO25="Down")</formula>
    </cfRule>
    <cfRule type="expression" dxfId="37" priority="40" stopIfTrue="1">
      <formula>AND($AC$3,AO25="Up")</formula>
    </cfRule>
  </conditionalFormatting>
  <conditionalFormatting sqref="D26">
    <cfRule type="expression" dxfId="36" priority="37" stopIfTrue="1">
      <formula>AND($AC$3,F26="Down")</formula>
    </cfRule>
    <cfRule type="expression" dxfId="35" priority="38" stopIfTrue="1">
      <formula>AND($AC$3,F26="Up")</formula>
    </cfRule>
  </conditionalFormatting>
  <conditionalFormatting sqref="D27">
    <cfRule type="expression" dxfId="34" priority="35" stopIfTrue="1">
      <formula>AND($AC$3,F27="Down")</formula>
    </cfRule>
    <cfRule type="expression" dxfId="33" priority="36" stopIfTrue="1">
      <formula>AND($AC$3,F27="Up")</formula>
    </cfRule>
  </conditionalFormatting>
  <conditionalFormatting sqref="G26">
    <cfRule type="expression" dxfId="32" priority="33" stopIfTrue="1">
      <formula>AND($AC$3,I26="Down")</formula>
    </cfRule>
    <cfRule type="expression" dxfId="31" priority="34" stopIfTrue="1">
      <formula>AND($AC$3,I26="Up")</formula>
    </cfRule>
  </conditionalFormatting>
  <conditionalFormatting sqref="D28">
    <cfRule type="expression" dxfId="30" priority="31" stopIfTrue="1">
      <formula>AND($AC$3,F28="Down")</formula>
    </cfRule>
    <cfRule type="expression" dxfId="29" priority="32" stopIfTrue="1">
      <formula>AND($AC$3,F28="Up")</formula>
    </cfRule>
  </conditionalFormatting>
  <conditionalFormatting sqref="G28">
    <cfRule type="expression" dxfId="28" priority="29" stopIfTrue="1">
      <formula>AND($AC$3,I28="Down")</formula>
    </cfRule>
    <cfRule type="expression" dxfId="27" priority="30" stopIfTrue="1">
      <formula>AND($AC$3,I28="Up")</formula>
    </cfRule>
  </conditionalFormatting>
  <conditionalFormatting sqref="J28">
    <cfRule type="expression" dxfId="26" priority="27" stopIfTrue="1">
      <formula>AND($AC$3,L28="Down")</formula>
    </cfRule>
    <cfRule type="expression" dxfId="25" priority="28" stopIfTrue="1">
      <formula>AND($AC$3,L28="Up")</formula>
    </cfRule>
  </conditionalFormatting>
  <conditionalFormatting sqref="N28">
    <cfRule type="expression" dxfId="24" priority="25" stopIfTrue="1">
      <formula>AND($AC$3,P28="Down")</formula>
    </cfRule>
    <cfRule type="expression" dxfId="23" priority="26" stopIfTrue="1">
      <formula>AND($AC$3,P28="Up")</formula>
    </cfRule>
  </conditionalFormatting>
  <conditionalFormatting sqref="Q28">
    <cfRule type="expression" dxfId="22" priority="23" stopIfTrue="1">
      <formula>AND($AC$3,S28="Down")</formula>
    </cfRule>
    <cfRule type="expression" dxfId="21" priority="24" stopIfTrue="1">
      <formula>AND($AC$3,S28="Up")</formula>
    </cfRule>
  </conditionalFormatting>
  <conditionalFormatting sqref="T28">
    <cfRule type="expression" dxfId="20" priority="21" stopIfTrue="1">
      <formula>AND($AC$3,V28="Down")</formula>
    </cfRule>
    <cfRule type="expression" dxfId="19" priority="22" stopIfTrue="1">
      <formula>AND($AC$3,V28="Up")</formula>
    </cfRule>
  </conditionalFormatting>
  <conditionalFormatting sqref="W28">
    <cfRule type="expression" dxfId="18" priority="19" stopIfTrue="1">
      <formula>AND($AC$3,Y28="Down")</formula>
    </cfRule>
    <cfRule type="expression" dxfId="17" priority="20" stopIfTrue="1">
      <formula>AND($AC$3,Y28="Up")</formula>
    </cfRule>
  </conditionalFormatting>
  <conditionalFormatting sqref="AA28">
    <cfRule type="expression" dxfId="16" priority="17" stopIfTrue="1">
      <formula>AND($AC$3,AC28="Down")</formula>
    </cfRule>
    <cfRule type="expression" dxfId="15" priority="18" stopIfTrue="1">
      <formula>AND($AC$3,AC28="Up")</formula>
    </cfRule>
  </conditionalFormatting>
  <conditionalFormatting sqref="AD28">
    <cfRule type="expression" dxfId="14" priority="15" stopIfTrue="1">
      <formula>AND($AC$3,AF28="Down")</formula>
    </cfRule>
    <cfRule type="expression" dxfId="13" priority="16" stopIfTrue="1">
      <formula>AND($AC$3,AF28="Up")</formula>
    </cfRule>
  </conditionalFormatting>
  <conditionalFormatting sqref="AG28">
    <cfRule type="expression" dxfId="12" priority="13" stopIfTrue="1">
      <formula>AND($AC$3,AI28="Down")</formula>
    </cfRule>
    <cfRule type="expression" dxfId="11" priority="14" stopIfTrue="1">
      <formula>AND($AC$3,AI28="Up")</formula>
    </cfRule>
  </conditionalFormatting>
  <conditionalFormatting sqref="AJ28">
    <cfRule type="expression" dxfId="10" priority="11" stopIfTrue="1">
      <formula>AND($AC$3,AL28="Down")</formula>
    </cfRule>
    <cfRule type="expression" dxfId="9" priority="12" stopIfTrue="1">
      <formula>AND($AC$3,AL28="Up")</formula>
    </cfRule>
  </conditionalFormatting>
  <conditionalFormatting sqref="AM28">
    <cfRule type="expression" dxfId="8" priority="9" stopIfTrue="1">
      <formula>AND($AC$3,AO28="Down")</formula>
    </cfRule>
    <cfRule type="expression" dxfId="7" priority="10" stopIfTrue="1">
      <formula>AND($AC$3,AO28="Up")</formula>
    </cfRule>
  </conditionalFormatting>
  <conditionalFormatting sqref="D29">
    <cfRule type="expression" dxfId="6" priority="7" stopIfTrue="1">
      <formula>AND($AC$3,F29="Down")</formula>
    </cfRule>
    <cfRule type="expression" dxfId="5" priority="8" stopIfTrue="1">
      <formula>AND($AC$3,F29="Up")</formula>
    </cfRule>
  </conditionalFormatting>
  <conditionalFormatting sqref="D30">
    <cfRule type="expression" dxfId="4" priority="5" stopIfTrue="1">
      <formula>AND($AC$3,F30="Down")</formula>
    </cfRule>
    <cfRule type="expression" dxfId="3" priority="6" stopIfTrue="1">
      <formula>AND($AC$3,F30="Up")</formula>
    </cfRule>
  </conditionalFormatting>
  <conditionalFormatting sqref="G29">
    <cfRule type="expression" dxfId="2" priority="3" stopIfTrue="1">
      <formula>AND($AC$3,I29="Down")</formula>
    </cfRule>
    <cfRule type="expression" dxfId="1" priority="4" stopIfTrue="1">
      <formula>AND($AC$3,I29="Up")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0"/>
  <sheetViews>
    <sheetView tabSelected="1" topLeftCell="AT27" workbookViewId="0">
      <selection activeCell="AX5" sqref="AX5:AX24"/>
    </sheetView>
  </sheetViews>
  <sheetFormatPr defaultRowHeight="15" x14ac:dyDescent="0.25"/>
  <cols>
    <col min="2" max="2" width="0" hidden="1" customWidth="1"/>
    <col min="3" max="3" width="24.7109375" bestFit="1" customWidth="1"/>
    <col min="4" max="4" width="14.28515625" hidden="1" customWidth="1"/>
    <col min="6" max="6" width="13.28515625" hidden="1" customWidth="1"/>
    <col min="8" max="8" width="17.28515625" customWidth="1"/>
  </cols>
  <sheetData>
    <row r="2" spans="1:58" ht="23.25" x14ac:dyDescent="0.35">
      <c r="A2" s="37"/>
      <c r="B2" s="37"/>
      <c r="C2" s="37" t="s">
        <v>84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 t="s">
        <v>85</v>
      </c>
      <c r="P2" s="37"/>
      <c r="Q2" s="37"/>
      <c r="R2" s="37"/>
      <c r="S2" s="37"/>
      <c r="T2" s="37"/>
      <c r="U2" s="37"/>
      <c r="V2" s="37"/>
      <c r="W2" s="37"/>
      <c r="X2" s="37"/>
      <c r="Y2" s="37"/>
      <c r="Z2" s="37" t="s">
        <v>86</v>
      </c>
      <c r="AA2" s="37"/>
      <c r="AB2" s="37"/>
      <c r="AC2" s="37"/>
      <c r="AD2" s="37"/>
      <c r="AE2" s="37"/>
      <c r="AF2" s="37"/>
      <c r="AG2" s="37"/>
      <c r="AH2" s="37"/>
      <c r="AI2" s="37"/>
      <c r="AJ2" s="37" t="s">
        <v>87</v>
      </c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 t="s">
        <v>92</v>
      </c>
      <c r="AX2" s="37"/>
      <c r="AY2" s="37"/>
      <c r="AZ2" s="37" t="s">
        <v>93</v>
      </c>
      <c r="BA2" s="37"/>
      <c r="BB2" s="37"/>
      <c r="BC2" s="37"/>
      <c r="BD2" s="37"/>
      <c r="BE2" s="37" t="s">
        <v>94</v>
      </c>
    </row>
    <row r="3" spans="1:58" x14ac:dyDescent="0.25">
      <c r="C3" t="s">
        <v>80</v>
      </c>
      <c r="O3" t="s">
        <v>81</v>
      </c>
      <c r="Z3" t="s">
        <v>82</v>
      </c>
      <c r="AJ3" t="s">
        <v>83</v>
      </c>
      <c r="AW3" t="s">
        <v>95</v>
      </c>
      <c r="AZ3" t="s">
        <v>95</v>
      </c>
      <c r="BE3" t="s">
        <v>95</v>
      </c>
    </row>
    <row r="4" spans="1:58" x14ac:dyDescent="0.25">
      <c r="N4" t="s">
        <v>38</v>
      </c>
      <c r="R4" t="s">
        <v>39</v>
      </c>
    </row>
    <row r="5" spans="1:58" ht="80.25" customHeight="1" x14ac:dyDescent="0.25">
      <c r="A5" t="s">
        <v>32</v>
      </c>
      <c r="B5" t="s">
        <v>31</v>
      </c>
      <c r="C5" t="s">
        <v>33</v>
      </c>
      <c r="D5" t="s">
        <v>1</v>
      </c>
      <c r="E5" t="s">
        <v>2</v>
      </c>
      <c r="F5" t="s">
        <v>3</v>
      </c>
      <c r="G5" t="s">
        <v>34</v>
      </c>
      <c r="H5" t="s">
        <v>35</v>
      </c>
      <c r="I5" t="s">
        <v>36</v>
      </c>
      <c r="J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41</v>
      </c>
      <c r="AJ5" s="27" t="s">
        <v>75</v>
      </c>
      <c r="AK5" s="27" t="s">
        <v>74</v>
      </c>
      <c r="AL5" s="27" t="s">
        <v>73</v>
      </c>
      <c r="AM5" s="27" t="s">
        <v>72</v>
      </c>
      <c r="AN5" s="27" t="s">
        <v>71</v>
      </c>
      <c r="AO5" s="27" t="s">
        <v>70</v>
      </c>
      <c r="AP5" s="27" t="s">
        <v>69</v>
      </c>
      <c r="AQ5" s="27" t="s">
        <v>68</v>
      </c>
      <c r="AR5" s="27" t="s">
        <v>76</v>
      </c>
      <c r="AS5" s="27" t="s">
        <v>77</v>
      </c>
      <c r="AT5" s="27" t="s">
        <v>78</v>
      </c>
      <c r="AW5" s="65" t="s">
        <v>79</v>
      </c>
      <c r="AX5" s="67" t="s">
        <v>88</v>
      </c>
      <c r="AZ5" s="61" t="s">
        <v>89</v>
      </c>
      <c r="BA5" s="62" t="s">
        <v>90</v>
      </c>
      <c r="BB5" s="34" t="s">
        <v>39</v>
      </c>
      <c r="BE5" s="33" t="s">
        <v>30</v>
      </c>
      <c r="BF5" s="34" t="s">
        <v>91</v>
      </c>
    </row>
    <row r="6" spans="1:58" hidden="1" x14ac:dyDescent="0.25">
      <c r="A6">
        <v>2014</v>
      </c>
      <c r="B6" t="s">
        <v>18</v>
      </c>
      <c r="C6" t="s">
        <v>23</v>
      </c>
      <c r="D6">
        <v>116</v>
      </c>
      <c r="E6">
        <v>4</v>
      </c>
      <c r="F6">
        <v>112</v>
      </c>
      <c r="G6">
        <v>65</v>
      </c>
      <c r="H6">
        <v>14</v>
      </c>
      <c r="I6">
        <v>32</v>
      </c>
      <c r="J6">
        <f>SUM(Table1[[#This Row],[British]:[Aliens]])</f>
        <v>227</v>
      </c>
      <c r="N6" t="s">
        <v>2</v>
      </c>
      <c r="O6" t="s">
        <v>34</v>
      </c>
      <c r="P6" t="s">
        <v>35</v>
      </c>
      <c r="Q6" t="s">
        <v>36</v>
      </c>
      <c r="Y6" t="s">
        <v>2</v>
      </c>
      <c r="Z6" t="s">
        <v>34</v>
      </c>
      <c r="AA6" t="s">
        <v>35</v>
      </c>
      <c r="AB6" t="s">
        <v>36</v>
      </c>
      <c r="AX6" s="35"/>
      <c r="AZ6" s="63"/>
      <c r="BA6" s="64"/>
      <c r="BB6" s="35"/>
      <c r="BF6" s="35"/>
    </row>
    <row r="7" spans="1:58" x14ac:dyDescent="0.25">
      <c r="A7">
        <v>2014</v>
      </c>
      <c r="B7" t="s">
        <v>18</v>
      </c>
      <c r="C7" t="s">
        <v>25</v>
      </c>
      <c r="D7">
        <v>47</v>
      </c>
      <c r="E7">
        <v>4</v>
      </c>
      <c r="F7">
        <v>43</v>
      </c>
      <c r="G7">
        <v>36</v>
      </c>
      <c r="H7">
        <v>5</v>
      </c>
      <c r="I7">
        <v>1</v>
      </c>
      <c r="J7">
        <f>SUM(Table1[[#This Row],[British]:[Aliens]])</f>
        <v>89</v>
      </c>
      <c r="M7" t="s">
        <v>37</v>
      </c>
      <c r="N7" s="23">
        <v>4</v>
      </c>
      <c r="O7" s="23">
        <v>36</v>
      </c>
      <c r="P7" s="23">
        <v>5</v>
      </c>
      <c r="Q7" s="23">
        <v>1</v>
      </c>
      <c r="R7" s="22"/>
      <c r="S7" s="22">
        <v>29</v>
      </c>
      <c r="T7" s="22">
        <v>9</v>
      </c>
      <c r="U7" s="22">
        <v>31</v>
      </c>
      <c r="V7">
        <f>SUM(N7:U7)</f>
        <v>115</v>
      </c>
      <c r="X7" t="s">
        <v>37</v>
      </c>
      <c r="Y7" s="23">
        <v>4</v>
      </c>
      <c r="Z7" s="23">
        <v>36</v>
      </c>
      <c r="AA7" s="23">
        <v>5</v>
      </c>
      <c r="AB7" s="23">
        <v>1</v>
      </c>
      <c r="AC7" s="22"/>
      <c r="AD7" s="22">
        <v>29</v>
      </c>
      <c r="AE7" s="22">
        <v>9</v>
      </c>
      <c r="AF7" s="22">
        <v>31</v>
      </c>
      <c r="AG7">
        <f>SUM(Y7:AF7)</f>
        <v>115</v>
      </c>
      <c r="AI7" t="s">
        <v>58</v>
      </c>
      <c r="AJ7" s="23">
        <v>4</v>
      </c>
      <c r="AK7" s="23">
        <v>36</v>
      </c>
      <c r="AL7" s="23">
        <v>5</v>
      </c>
      <c r="AM7" s="23">
        <v>1</v>
      </c>
      <c r="AN7" s="22"/>
      <c r="AO7" s="22">
        <v>29</v>
      </c>
      <c r="AP7" s="22">
        <v>9</v>
      </c>
      <c r="AQ7" s="22">
        <v>31</v>
      </c>
      <c r="AR7" s="23">
        <f>AR8</f>
        <v>83</v>
      </c>
      <c r="AS7">
        <f>AS8</f>
        <v>25</v>
      </c>
      <c r="AW7" s="32">
        <f>AK7/SUM(AJ7:AM7)</f>
        <v>0.78260869565217395</v>
      </c>
      <c r="AX7" s="68">
        <f>SUM(AJ7:AM7)/SUM(AJ7:AQ7)</f>
        <v>0.4</v>
      </c>
      <c r="AZ7" s="63">
        <f>AK7</f>
        <v>36</v>
      </c>
      <c r="BA7" s="64">
        <f>SUM(AJ7:AM7)-AZ7</f>
        <v>10</v>
      </c>
      <c r="BB7" s="35">
        <f>SUM(AN7:AQ7)</f>
        <v>69</v>
      </c>
      <c r="BE7">
        <v>2010</v>
      </c>
      <c r="BF7" s="36">
        <f>AW7</f>
        <v>0.78260869565217395</v>
      </c>
    </row>
    <row r="8" spans="1:58" x14ac:dyDescent="0.25">
      <c r="J8" s="21">
        <f>SUM(Table1[[#This Row],[British]:[Aliens]])</f>
        <v>0</v>
      </c>
      <c r="N8" s="23"/>
      <c r="O8" s="23"/>
      <c r="P8" s="23"/>
      <c r="Q8" s="23"/>
      <c r="R8" s="22"/>
      <c r="S8" s="22"/>
      <c r="T8" s="22"/>
      <c r="U8" s="22"/>
      <c r="Y8" s="23"/>
      <c r="Z8" s="23"/>
      <c r="AA8" s="23"/>
      <c r="AB8" s="23"/>
      <c r="AC8" s="22"/>
      <c r="AD8" s="22"/>
      <c r="AE8" s="22"/>
      <c r="AF8" s="22"/>
      <c r="AI8" s="24" t="s">
        <v>59</v>
      </c>
      <c r="AJ8" s="23">
        <v>-18</v>
      </c>
      <c r="AK8" s="23">
        <v>-2</v>
      </c>
      <c r="AL8" s="23">
        <v>-1</v>
      </c>
      <c r="AM8" s="23"/>
      <c r="AN8" s="24">
        <v>-8</v>
      </c>
      <c r="AO8" s="24">
        <v>-2</v>
      </c>
      <c r="AP8" s="24"/>
      <c r="AQ8" s="24">
        <v>-1</v>
      </c>
      <c r="AR8" s="23">
        <f>SUM(AJ7:AQ7)+SUM(AJ8:AQ8)</f>
        <v>83</v>
      </c>
      <c r="AS8">
        <f>SUM(AJ7:AM7,AJ8:AM8)</f>
        <v>25</v>
      </c>
      <c r="AT8" s="26">
        <f>SUM(AK7:AK8)/AS8</f>
        <v>1.36</v>
      </c>
      <c r="AW8" s="32"/>
      <c r="AX8" s="68">
        <f t="shared" ref="AX8:AX24" si="0">SUM(AJ8:AM8)/SUM(AJ8:AQ8)</f>
        <v>0.65625</v>
      </c>
      <c r="AZ8" s="63">
        <f t="shared" ref="AZ8:AZ24" si="1">AK8</f>
        <v>-2</v>
      </c>
      <c r="BA8" s="64">
        <f t="shared" ref="BA8:BA24" si="2">SUM(AJ8:AM8)-AZ8</f>
        <v>-19</v>
      </c>
      <c r="BB8" s="35">
        <f t="shared" ref="BB8:BB24" si="3">SUM(AN8:AQ8)</f>
        <v>-11</v>
      </c>
      <c r="BE8">
        <v>2011</v>
      </c>
      <c r="BF8" s="36">
        <f>AW11</f>
        <v>0.76470588235294112</v>
      </c>
    </row>
    <row r="9" spans="1:58" x14ac:dyDescent="0.25">
      <c r="A9">
        <v>2014</v>
      </c>
      <c r="B9" t="s">
        <v>18</v>
      </c>
      <c r="C9" t="s">
        <v>26</v>
      </c>
      <c r="D9">
        <v>69</v>
      </c>
      <c r="E9" t="s">
        <v>27</v>
      </c>
      <c r="F9">
        <v>69</v>
      </c>
      <c r="G9">
        <v>29</v>
      </c>
      <c r="H9">
        <v>9</v>
      </c>
      <c r="I9">
        <v>31</v>
      </c>
      <c r="J9">
        <f>SUM(Table1[[#This Row],[British]:[Aliens]])</f>
        <v>138</v>
      </c>
      <c r="M9" t="s">
        <v>40</v>
      </c>
      <c r="N9" s="23">
        <v>-18</v>
      </c>
      <c r="O9" s="23">
        <v>-2</v>
      </c>
      <c r="P9" s="23">
        <v>-1</v>
      </c>
      <c r="Q9" s="23"/>
      <c r="R9" s="22">
        <v>-8</v>
      </c>
      <c r="S9" s="22">
        <v>-2</v>
      </c>
      <c r="T9" s="22"/>
      <c r="U9" s="22">
        <v>-1</v>
      </c>
      <c r="V9">
        <f t="shared" ref="V9:V25" si="4">SUM(N9:U9)</f>
        <v>-32</v>
      </c>
      <c r="X9" t="s">
        <v>40</v>
      </c>
      <c r="Y9" s="23">
        <v>-18</v>
      </c>
      <c r="Z9" s="23">
        <v>-2</v>
      </c>
      <c r="AA9" s="23">
        <v>-1</v>
      </c>
      <c r="AB9" s="23"/>
      <c r="AC9" s="25">
        <v>-8</v>
      </c>
      <c r="AD9" s="25">
        <v>-2</v>
      </c>
      <c r="AE9" s="25"/>
      <c r="AF9" s="25">
        <v>-1</v>
      </c>
      <c r="AG9">
        <f t="shared" ref="AG9:AG25" si="5">SUM(Y9:AF9)</f>
        <v>-32</v>
      </c>
      <c r="AR9" s="23">
        <f>AR8</f>
        <v>83</v>
      </c>
      <c r="AS9">
        <f>AS8</f>
        <v>25</v>
      </c>
      <c r="AW9" s="32"/>
      <c r="AX9" s="68"/>
      <c r="AZ9" s="63">
        <f t="shared" si="1"/>
        <v>0</v>
      </c>
      <c r="BA9" s="64">
        <f t="shared" si="2"/>
        <v>0</v>
      </c>
      <c r="BB9" s="35">
        <f t="shared" si="3"/>
        <v>0</v>
      </c>
      <c r="BE9">
        <v>2012</v>
      </c>
      <c r="BF9" s="36">
        <f>AW15</f>
        <v>0.8125</v>
      </c>
    </row>
    <row r="10" spans="1:58" hidden="1" x14ac:dyDescent="0.25">
      <c r="A10">
        <v>2014</v>
      </c>
      <c r="B10" t="s">
        <v>22</v>
      </c>
      <c r="C10" t="s">
        <v>23</v>
      </c>
      <c r="D10">
        <v>-31</v>
      </c>
      <c r="E10">
        <v>-26</v>
      </c>
      <c r="F10">
        <v>-5</v>
      </c>
      <c r="G10">
        <v>-3</v>
      </c>
      <c r="H10">
        <v>-1</v>
      </c>
      <c r="I10">
        <v>-1</v>
      </c>
      <c r="J10">
        <f>SUM(Table1[[#This Row],[British]:[Aliens]])</f>
        <v>-36</v>
      </c>
      <c r="V10">
        <f t="shared" si="4"/>
        <v>0</v>
      </c>
      <c r="AG10">
        <f t="shared" si="5"/>
        <v>0</v>
      </c>
      <c r="AR10" s="23"/>
      <c r="AW10" s="32" t="e">
        <f t="shared" ref="AW10:AW23" si="6">AK10/SUM(AJ10:AM10)</f>
        <v>#DIV/0!</v>
      </c>
      <c r="AX10" s="68" t="e">
        <f t="shared" si="0"/>
        <v>#DIV/0!</v>
      </c>
      <c r="AZ10" s="63">
        <f t="shared" si="1"/>
        <v>0</v>
      </c>
      <c r="BA10" s="64">
        <f t="shared" si="2"/>
        <v>0</v>
      </c>
      <c r="BB10" s="35">
        <f t="shared" si="3"/>
        <v>0</v>
      </c>
      <c r="BF10" s="36"/>
    </row>
    <row r="11" spans="1:58" x14ac:dyDescent="0.25">
      <c r="A11">
        <v>2014</v>
      </c>
      <c r="B11" t="s">
        <v>22</v>
      </c>
      <c r="C11" t="s">
        <v>25</v>
      </c>
      <c r="D11">
        <v>-21</v>
      </c>
      <c r="E11">
        <v>-18</v>
      </c>
      <c r="F11">
        <v>-3</v>
      </c>
      <c r="G11">
        <v>-2</v>
      </c>
      <c r="H11">
        <v>-1</v>
      </c>
      <c r="I11" t="s">
        <v>27</v>
      </c>
      <c r="J11">
        <f>SUM(Table1[[#This Row],[British]:[Aliens]])</f>
        <v>-24</v>
      </c>
      <c r="M11" t="s">
        <v>50</v>
      </c>
      <c r="N11" s="23">
        <v>1</v>
      </c>
      <c r="O11" s="23">
        <v>46</v>
      </c>
      <c r="P11" s="23">
        <v>4</v>
      </c>
      <c r="Q11" s="23">
        <v>1</v>
      </c>
      <c r="R11" s="22"/>
      <c r="S11" s="22">
        <v>32</v>
      </c>
      <c r="T11" s="22">
        <v>13</v>
      </c>
      <c r="U11" s="22">
        <v>24</v>
      </c>
      <c r="V11">
        <f t="shared" si="4"/>
        <v>121</v>
      </c>
      <c r="X11" t="s">
        <v>50</v>
      </c>
      <c r="Y11" s="23">
        <v>1</v>
      </c>
      <c r="Z11" s="23">
        <v>46</v>
      </c>
      <c r="AA11" s="23">
        <v>4</v>
      </c>
      <c r="AB11" s="23">
        <v>1</v>
      </c>
      <c r="AC11" s="22"/>
      <c r="AD11" s="22">
        <v>32</v>
      </c>
      <c r="AE11" s="22">
        <v>13</v>
      </c>
      <c r="AF11" s="22">
        <v>24</v>
      </c>
      <c r="AG11">
        <f t="shared" si="5"/>
        <v>121</v>
      </c>
      <c r="AI11" t="s">
        <v>60</v>
      </c>
      <c r="AJ11" s="23">
        <v>1</v>
      </c>
      <c r="AK11" s="23">
        <v>26</v>
      </c>
      <c r="AL11" s="23">
        <v>7</v>
      </c>
      <c r="AM11" s="23"/>
      <c r="AN11" s="22">
        <v>1</v>
      </c>
      <c r="AO11" s="22">
        <v>26</v>
      </c>
      <c r="AP11" s="22">
        <v>13</v>
      </c>
      <c r="AQ11" s="22">
        <v>24</v>
      </c>
      <c r="AR11" s="23">
        <f t="shared" ref="AR11" si="7">AR12</f>
        <v>62</v>
      </c>
      <c r="AS11">
        <f t="shared" ref="AS11" si="8">AS12</f>
        <v>11</v>
      </c>
      <c r="AW11" s="32">
        <f t="shared" si="6"/>
        <v>0.76470588235294112</v>
      </c>
      <c r="AX11" s="68">
        <f t="shared" si="0"/>
        <v>0.34693877551020408</v>
      </c>
      <c r="AZ11" s="63">
        <f t="shared" si="1"/>
        <v>26</v>
      </c>
      <c r="BA11" s="64">
        <f t="shared" si="2"/>
        <v>8</v>
      </c>
      <c r="BB11" s="35">
        <f t="shared" si="3"/>
        <v>64</v>
      </c>
      <c r="BE11">
        <v>2013</v>
      </c>
      <c r="BF11" s="36">
        <f>AW19</f>
        <v>0.88461538461538458</v>
      </c>
    </row>
    <row r="12" spans="1:58" x14ac:dyDescent="0.25">
      <c r="J12" s="21">
        <f>SUM(Table1[[#This Row],[British]:[Aliens]])</f>
        <v>0</v>
      </c>
      <c r="N12" s="23"/>
      <c r="O12" s="23"/>
      <c r="P12" s="23"/>
      <c r="Q12" s="23"/>
      <c r="R12" s="22"/>
      <c r="S12" s="22"/>
      <c r="T12" s="22"/>
      <c r="U12" s="22"/>
      <c r="Y12" s="23"/>
      <c r="Z12" s="23"/>
      <c r="AA12" s="23"/>
      <c r="AB12" s="23"/>
      <c r="AC12" s="22"/>
      <c r="AD12" s="22"/>
      <c r="AE12" s="22"/>
      <c r="AF12" s="22"/>
      <c r="AI12" s="24" t="s">
        <v>64</v>
      </c>
      <c r="AJ12" s="23">
        <v>-18</v>
      </c>
      <c r="AK12" s="23">
        <v>-5</v>
      </c>
      <c r="AL12" s="23"/>
      <c r="AM12" s="23">
        <v>0</v>
      </c>
      <c r="AN12" s="24">
        <v>-9</v>
      </c>
      <c r="AO12" s="24">
        <v>-3</v>
      </c>
      <c r="AP12" s="24">
        <v>-1</v>
      </c>
      <c r="AQ12" s="24"/>
      <c r="AR12" s="23">
        <f>SUM(AJ11:AQ11)+SUM(AJ12:AQ12)</f>
        <v>62</v>
      </c>
      <c r="AS12">
        <f t="shared" ref="AS12" si="9">SUM(AJ11:AM11,AJ12:AM12)</f>
        <v>11</v>
      </c>
      <c r="AT12" s="26">
        <f>SUM(AK11:AK12)/AS12</f>
        <v>1.9090909090909092</v>
      </c>
      <c r="AW12" s="32"/>
      <c r="AX12" s="68">
        <f t="shared" si="0"/>
        <v>0.63888888888888884</v>
      </c>
      <c r="AZ12" s="63">
        <f t="shared" si="1"/>
        <v>-5</v>
      </c>
      <c r="BA12" s="64">
        <f t="shared" si="2"/>
        <v>-18</v>
      </c>
      <c r="BB12" s="35">
        <f t="shared" si="3"/>
        <v>-13</v>
      </c>
      <c r="BE12">
        <v>2014</v>
      </c>
      <c r="BF12" s="36">
        <f>AW23</f>
        <v>0.78260869565217395</v>
      </c>
    </row>
    <row r="13" spans="1:58" x14ac:dyDescent="0.25">
      <c r="A13">
        <v>2014</v>
      </c>
      <c r="B13" t="s">
        <v>22</v>
      </c>
      <c r="C13" t="s">
        <v>26</v>
      </c>
      <c r="D13">
        <v>-10</v>
      </c>
      <c r="E13">
        <v>-8</v>
      </c>
      <c r="F13">
        <v>-2</v>
      </c>
      <c r="G13">
        <v>-2</v>
      </c>
      <c r="H13" t="s">
        <v>27</v>
      </c>
      <c r="I13">
        <v>-1</v>
      </c>
      <c r="J13">
        <f>SUM(Table1[[#This Row],[British]:[Aliens]])</f>
        <v>-13</v>
      </c>
      <c r="M13" t="s">
        <v>51</v>
      </c>
      <c r="N13" s="23">
        <v>-28</v>
      </c>
      <c r="O13" s="23">
        <v>-1</v>
      </c>
      <c r="P13" s="23"/>
      <c r="Q13" s="23">
        <v>-1</v>
      </c>
      <c r="R13" s="22">
        <v>-9</v>
      </c>
      <c r="S13" s="22">
        <v>0</v>
      </c>
      <c r="T13" s="22"/>
      <c r="U13" s="22"/>
      <c r="V13">
        <f t="shared" si="4"/>
        <v>-39</v>
      </c>
      <c r="X13" t="s">
        <v>51</v>
      </c>
      <c r="Y13" s="23">
        <v>-28</v>
      </c>
      <c r="Z13" s="23">
        <v>-1</v>
      </c>
      <c r="AA13" s="23"/>
      <c r="AB13" s="23">
        <v>-1</v>
      </c>
      <c r="AC13" s="22">
        <v>-9</v>
      </c>
      <c r="AD13" s="22">
        <v>0</v>
      </c>
      <c r="AE13" s="22"/>
      <c r="AF13" s="22"/>
      <c r="AG13">
        <f t="shared" si="5"/>
        <v>-39</v>
      </c>
      <c r="AR13" s="23">
        <f t="shared" ref="AR13" si="10">AR12</f>
        <v>62</v>
      </c>
      <c r="AS13">
        <f t="shared" ref="AS13" si="11">AS12</f>
        <v>11</v>
      </c>
      <c r="AW13" s="32"/>
      <c r="AX13" s="68"/>
      <c r="AZ13" s="63">
        <f t="shared" si="1"/>
        <v>0</v>
      </c>
      <c r="BA13" s="64">
        <f t="shared" si="2"/>
        <v>0</v>
      </c>
      <c r="BB13" s="35">
        <f t="shared" si="3"/>
        <v>0</v>
      </c>
    </row>
    <row r="14" spans="1:58" hidden="1" x14ac:dyDescent="0.25">
      <c r="A14">
        <v>2013</v>
      </c>
      <c r="B14" t="s">
        <v>18</v>
      </c>
      <c r="C14" t="s">
        <v>23</v>
      </c>
      <c r="D14">
        <v>122</v>
      </c>
      <c r="E14">
        <v>1</v>
      </c>
      <c r="F14">
        <v>121</v>
      </c>
      <c r="G14">
        <v>78</v>
      </c>
      <c r="H14">
        <v>18</v>
      </c>
      <c r="I14">
        <v>25</v>
      </c>
      <c r="J14">
        <f>SUM(Table1[[#This Row],[British]:[Aliens]])</f>
        <v>243</v>
      </c>
      <c r="AG14">
        <f t="shared" si="5"/>
        <v>0</v>
      </c>
      <c r="AR14" s="23">
        <f t="shared" ref="AR14" si="12">AR15</f>
        <v>75</v>
      </c>
      <c r="AS14">
        <f>AS16</f>
        <v>21</v>
      </c>
      <c r="AW14" s="32" t="e">
        <f t="shared" si="6"/>
        <v>#DIV/0!</v>
      </c>
      <c r="AX14" s="68" t="e">
        <f t="shared" si="0"/>
        <v>#DIV/0!</v>
      </c>
      <c r="AZ14" s="63">
        <f t="shared" si="1"/>
        <v>0</v>
      </c>
      <c r="BA14" s="64">
        <f t="shared" si="2"/>
        <v>0</v>
      </c>
      <c r="BB14" s="35">
        <f t="shared" si="3"/>
        <v>0</v>
      </c>
    </row>
    <row r="15" spans="1:58" x14ac:dyDescent="0.25">
      <c r="A15">
        <v>2013</v>
      </c>
      <c r="B15" t="s">
        <v>18</v>
      </c>
      <c r="C15" t="s">
        <v>25</v>
      </c>
      <c r="D15">
        <v>53</v>
      </c>
      <c r="E15">
        <v>1</v>
      </c>
      <c r="F15">
        <v>52</v>
      </c>
      <c r="G15">
        <v>46</v>
      </c>
      <c r="H15">
        <v>4</v>
      </c>
      <c r="I15">
        <v>1</v>
      </c>
      <c r="J15">
        <f>SUM(Table1[[#This Row],[British]:[Aliens]])</f>
        <v>104</v>
      </c>
      <c r="M15" t="s">
        <v>52</v>
      </c>
      <c r="N15" s="23">
        <v>1</v>
      </c>
      <c r="O15" s="23">
        <v>39</v>
      </c>
      <c r="P15" s="23">
        <v>5</v>
      </c>
      <c r="Q15" s="23">
        <v>3</v>
      </c>
      <c r="R15" s="22"/>
      <c r="S15" s="22">
        <v>22</v>
      </c>
      <c r="T15" s="22">
        <v>9</v>
      </c>
      <c r="U15" s="22">
        <v>33</v>
      </c>
      <c r="V15">
        <f t="shared" si="4"/>
        <v>112</v>
      </c>
      <c r="X15" t="s">
        <v>52</v>
      </c>
      <c r="Y15" s="23">
        <v>1</v>
      </c>
      <c r="Z15" s="23">
        <v>39</v>
      </c>
      <c r="AA15" s="23">
        <v>5</v>
      </c>
      <c r="AB15" s="23">
        <v>3</v>
      </c>
      <c r="AC15" s="22"/>
      <c r="AD15" s="22">
        <v>22</v>
      </c>
      <c r="AE15" s="22">
        <v>9</v>
      </c>
      <c r="AF15" s="22">
        <v>33</v>
      </c>
      <c r="AG15">
        <f t="shared" si="5"/>
        <v>112</v>
      </c>
      <c r="AI15" t="s">
        <v>61</v>
      </c>
      <c r="AJ15" s="23">
        <v>1</v>
      </c>
      <c r="AK15" s="23">
        <v>39</v>
      </c>
      <c r="AL15" s="23">
        <v>5</v>
      </c>
      <c r="AM15" s="23">
        <v>3</v>
      </c>
      <c r="AN15" s="22"/>
      <c r="AO15" s="22">
        <v>22</v>
      </c>
      <c r="AP15" s="22">
        <v>9</v>
      </c>
      <c r="AQ15" s="22">
        <v>33</v>
      </c>
      <c r="AR15" s="23">
        <f>AR16</f>
        <v>75</v>
      </c>
      <c r="AS15">
        <f>AS16</f>
        <v>21</v>
      </c>
      <c r="AW15" s="32">
        <f t="shared" si="6"/>
        <v>0.8125</v>
      </c>
      <c r="AX15" s="68">
        <f t="shared" si="0"/>
        <v>0.42857142857142855</v>
      </c>
      <c r="AZ15" s="63">
        <f t="shared" si="1"/>
        <v>39</v>
      </c>
      <c r="BA15" s="64">
        <f t="shared" si="2"/>
        <v>9</v>
      </c>
      <c r="BB15" s="35">
        <f t="shared" si="3"/>
        <v>64</v>
      </c>
    </row>
    <row r="16" spans="1:58" x14ac:dyDescent="0.25">
      <c r="J16" s="21">
        <f>SUM(Table1[[#This Row],[British]:[Aliens]])</f>
        <v>0</v>
      </c>
      <c r="N16" s="23"/>
      <c r="O16" s="23"/>
      <c r="P16" s="23"/>
      <c r="Q16" s="23"/>
      <c r="R16" s="22"/>
      <c r="S16" s="22"/>
      <c r="T16" s="22"/>
      <c r="U16" s="22"/>
      <c r="Y16" s="23"/>
      <c r="Z16" s="23"/>
      <c r="AA16" s="23"/>
      <c r="AB16" s="23"/>
      <c r="AC16" s="22"/>
      <c r="AD16" s="22"/>
      <c r="AE16" s="22"/>
      <c r="AF16" s="22"/>
      <c r="AI16" s="24" t="s">
        <v>65</v>
      </c>
      <c r="AJ16" s="23">
        <v>-26</v>
      </c>
      <c r="AK16" s="23">
        <v>-1</v>
      </c>
      <c r="AL16" s="23">
        <v>0</v>
      </c>
      <c r="AM16" s="23"/>
      <c r="AN16" s="24">
        <v>-9</v>
      </c>
      <c r="AO16" s="24">
        <v>0</v>
      </c>
      <c r="AP16" s="24">
        <v>-1</v>
      </c>
      <c r="AQ16" s="24"/>
      <c r="AR16" s="23">
        <f>SUM(AJ15:AQ15)+SUM(AJ16:AQ16)</f>
        <v>75</v>
      </c>
      <c r="AS16">
        <f>SUM(AJ15:AM15,AJ16:AM16)</f>
        <v>21</v>
      </c>
      <c r="AT16" s="26">
        <f>SUM(AK15:AK16)/AS16</f>
        <v>1.8095238095238095</v>
      </c>
      <c r="AW16" s="32"/>
      <c r="AX16" s="68">
        <f t="shared" si="0"/>
        <v>0.72972972972972971</v>
      </c>
      <c r="AZ16" s="63">
        <f t="shared" si="1"/>
        <v>-1</v>
      </c>
      <c r="BA16" s="64">
        <f t="shared" si="2"/>
        <v>-26</v>
      </c>
      <c r="BB16" s="35">
        <f t="shared" si="3"/>
        <v>-10</v>
      </c>
    </row>
    <row r="17" spans="1:54" x14ac:dyDescent="0.25">
      <c r="A17">
        <v>2013</v>
      </c>
      <c r="B17" t="s">
        <v>18</v>
      </c>
      <c r="C17" t="s">
        <v>26</v>
      </c>
      <c r="D17">
        <v>69</v>
      </c>
      <c r="E17" t="s">
        <v>27</v>
      </c>
      <c r="F17">
        <v>69</v>
      </c>
      <c r="G17">
        <v>32</v>
      </c>
      <c r="H17">
        <v>13</v>
      </c>
      <c r="I17">
        <v>24</v>
      </c>
      <c r="J17">
        <f>SUM(Table1[[#This Row],[British]:[Aliens]])</f>
        <v>138</v>
      </c>
      <c r="M17" t="s">
        <v>53</v>
      </c>
      <c r="N17" s="23">
        <v>-26</v>
      </c>
      <c r="O17" s="23">
        <v>-1</v>
      </c>
      <c r="P17" s="23">
        <v>0</v>
      </c>
      <c r="Q17" s="23"/>
      <c r="R17" s="22">
        <v>-9</v>
      </c>
      <c r="S17" s="22">
        <v>0</v>
      </c>
      <c r="T17" s="22">
        <v>-1</v>
      </c>
      <c r="U17" s="22"/>
      <c r="V17">
        <f t="shared" si="4"/>
        <v>-37</v>
      </c>
      <c r="X17" t="s">
        <v>53</v>
      </c>
      <c r="Y17" s="23">
        <v>-26</v>
      </c>
      <c r="Z17" s="23">
        <v>-1</v>
      </c>
      <c r="AA17" s="23">
        <v>0</v>
      </c>
      <c r="AB17" s="23"/>
      <c r="AC17" s="22">
        <v>-9</v>
      </c>
      <c r="AD17" s="22">
        <v>0</v>
      </c>
      <c r="AE17" s="22">
        <v>-1</v>
      </c>
      <c r="AF17" s="22"/>
      <c r="AG17">
        <f t="shared" si="5"/>
        <v>-37</v>
      </c>
      <c r="AR17" s="23">
        <f>AR16</f>
        <v>75</v>
      </c>
      <c r="AS17">
        <f>AS16</f>
        <v>21</v>
      </c>
      <c r="AW17" s="32"/>
      <c r="AX17" s="68"/>
      <c r="AZ17" s="63">
        <f t="shared" si="1"/>
        <v>0</v>
      </c>
      <c r="BA17" s="64">
        <f t="shared" si="2"/>
        <v>0</v>
      </c>
      <c r="BB17" s="35">
        <f t="shared" si="3"/>
        <v>0</v>
      </c>
    </row>
    <row r="18" spans="1:54" hidden="1" x14ac:dyDescent="0.25">
      <c r="A18">
        <v>2013</v>
      </c>
      <c r="B18" t="s">
        <v>22</v>
      </c>
      <c r="C18" t="s">
        <v>23</v>
      </c>
      <c r="D18">
        <v>-39</v>
      </c>
      <c r="E18">
        <v>-37</v>
      </c>
      <c r="F18">
        <v>-3</v>
      </c>
      <c r="G18">
        <v>-2</v>
      </c>
      <c r="H18" t="s">
        <v>27</v>
      </c>
      <c r="I18">
        <v>-1</v>
      </c>
      <c r="J18">
        <f>SUM(Table1[[#This Row],[British]:[Aliens]])</f>
        <v>-43</v>
      </c>
      <c r="AG18">
        <f t="shared" si="5"/>
        <v>0</v>
      </c>
      <c r="AR18" s="23">
        <f>SUM(AJ16:AQ16)+SUM(AJ19:AQ19)</f>
        <v>84</v>
      </c>
      <c r="AS18">
        <f t="shared" ref="AS18" si="13">SUM(AJ17:AM17,AJ18:AM18)</f>
        <v>0</v>
      </c>
      <c r="AW18" s="32" t="e">
        <f t="shared" si="6"/>
        <v>#DIV/0!</v>
      </c>
      <c r="AX18" s="68" t="e">
        <f t="shared" si="0"/>
        <v>#DIV/0!</v>
      </c>
      <c r="AZ18" s="63">
        <f t="shared" si="1"/>
        <v>0</v>
      </c>
      <c r="BA18" s="64">
        <f t="shared" si="2"/>
        <v>0</v>
      </c>
      <c r="BB18" s="35">
        <f t="shared" si="3"/>
        <v>0</v>
      </c>
    </row>
    <row r="19" spans="1:54" x14ac:dyDescent="0.25">
      <c r="A19">
        <v>2013</v>
      </c>
      <c r="B19" t="s">
        <v>22</v>
      </c>
      <c r="C19" t="s">
        <v>25</v>
      </c>
      <c r="D19">
        <v>-30</v>
      </c>
      <c r="E19">
        <v>-28</v>
      </c>
      <c r="F19">
        <v>-2</v>
      </c>
      <c r="G19">
        <v>-1</v>
      </c>
      <c r="H19" t="s">
        <v>27</v>
      </c>
      <c r="I19">
        <v>-1</v>
      </c>
      <c r="J19">
        <f>SUM(Table1[[#This Row],[British]:[Aliens]])</f>
        <v>-32</v>
      </c>
      <c r="M19" t="s">
        <v>54</v>
      </c>
      <c r="N19" s="23">
        <v>1</v>
      </c>
      <c r="O19" s="23">
        <v>26</v>
      </c>
      <c r="P19" s="23">
        <v>7</v>
      </c>
      <c r="Q19" s="23"/>
      <c r="R19" s="22">
        <v>1</v>
      </c>
      <c r="S19" s="22">
        <v>26</v>
      </c>
      <c r="T19" s="22">
        <v>13</v>
      </c>
      <c r="U19" s="22">
        <v>24</v>
      </c>
      <c r="V19">
        <f t="shared" si="4"/>
        <v>98</v>
      </c>
      <c r="X19" t="s">
        <v>54</v>
      </c>
      <c r="Y19" s="23">
        <v>1</v>
      </c>
      <c r="Z19" s="23">
        <v>26</v>
      </c>
      <c r="AA19" s="23">
        <v>7</v>
      </c>
      <c r="AB19" s="23"/>
      <c r="AC19" s="22">
        <v>1</v>
      </c>
      <c r="AD19" s="22">
        <v>26</v>
      </c>
      <c r="AE19" s="22">
        <v>13</v>
      </c>
      <c r="AF19" s="22">
        <v>24</v>
      </c>
      <c r="AG19">
        <f t="shared" si="5"/>
        <v>98</v>
      </c>
      <c r="AI19" t="s">
        <v>62</v>
      </c>
      <c r="AJ19" s="23">
        <v>1</v>
      </c>
      <c r="AK19" s="23">
        <v>46</v>
      </c>
      <c r="AL19" s="23">
        <v>4</v>
      </c>
      <c r="AM19" s="23">
        <v>1</v>
      </c>
      <c r="AN19" s="22"/>
      <c r="AO19" s="22">
        <v>32</v>
      </c>
      <c r="AP19" s="22">
        <v>13</v>
      </c>
      <c r="AQ19" s="22">
        <v>24</v>
      </c>
      <c r="AR19" s="23">
        <f>AR20</f>
        <v>82</v>
      </c>
      <c r="AS19">
        <f>AS20</f>
        <v>22</v>
      </c>
      <c r="AW19" s="32">
        <f t="shared" si="6"/>
        <v>0.88461538461538458</v>
      </c>
      <c r="AX19" s="68">
        <f t="shared" si="0"/>
        <v>0.42975206611570249</v>
      </c>
      <c r="AZ19" s="63">
        <f t="shared" si="1"/>
        <v>46</v>
      </c>
      <c r="BA19" s="64">
        <f t="shared" si="2"/>
        <v>6</v>
      </c>
      <c r="BB19" s="35">
        <f t="shared" si="3"/>
        <v>69</v>
      </c>
    </row>
    <row r="20" spans="1:54" x14ac:dyDescent="0.25">
      <c r="J20" s="21">
        <f>SUM(Table1[[#This Row],[British]:[Aliens]])</f>
        <v>0</v>
      </c>
      <c r="N20" s="23"/>
      <c r="O20" s="23"/>
      <c r="P20" s="23"/>
      <c r="Q20" s="23"/>
      <c r="R20" s="22"/>
      <c r="S20" s="22"/>
      <c r="T20" s="22"/>
      <c r="U20" s="22"/>
      <c r="Y20" s="23"/>
      <c r="Z20" s="23"/>
      <c r="AA20" s="23"/>
      <c r="AB20" s="23"/>
      <c r="AC20" s="22"/>
      <c r="AD20" s="22"/>
      <c r="AE20" s="22"/>
      <c r="AF20" s="22"/>
      <c r="AI20" s="24" t="s">
        <v>66</v>
      </c>
      <c r="AJ20" s="23">
        <v>-28</v>
      </c>
      <c r="AK20" s="23">
        <v>-1</v>
      </c>
      <c r="AL20" s="23"/>
      <c r="AM20" s="23">
        <v>-1</v>
      </c>
      <c r="AN20" s="24">
        <v>-9</v>
      </c>
      <c r="AO20" s="24">
        <v>0</v>
      </c>
      <c r="AP20" s="24"/>
      <c r="AQ20" s="24"/>
      <c r="AR20" s="23">
        <f>SUM(AJ19:AQ19)+SUM(AJ20:AQ20)</f>
        <v>82</v>
      </c>
      <c r="AS20">
        <f>SUM(AJ19:AM19,AJ20:AM20)</f>
        <v>22</v>
      </c>
      <c r="AT20" s="26">
        <f>SUM(AK19:AK20)/AS20</f>
        <v>2.0454545454545454</v>
      </c>
      <c r="AW20" s="32"/>
      <c r="AX20" s="68">
        <f t="shared" si="0"/>
        <v>0.76923076923076927</v>
      </c>
      <c r="AZ20" s="63">
        <f t="shared" si="1"/>
        <v>-1</v>
      </c>
      <c r="BA20" s="64">
        <f t="shared" si="2"/>
        <v>-29</v>
      </c>
      <c r="BB20" s="35">
        <f t="shared" si="3"/>
        <v>-9</v>
      </c>
    </row>
    <row r="21" spans="1:54" x14ac:dyDescent="0.25">
      <c r="A21">
        <v>2013</v>
      </c>
      <c r="B21" t="s">
        <v>22</v>
      </c>
      <c r="C21" t="s">
        <v>26</v>
      </c>
      <c r="D21">
        <v>-9</v>
      </c>
      <c r="E21">
        <v>-9</v>
      </c>
      <c r="F21">
        <v>0</v>
      </c>
      <c r="G21">
        <v>0</v>
      </c>
      <c r="H21" t="s">
        <v>27</v>
      </c>
      <c r="I21" t="s">
        <v>27</v>
      </c>
      <c r="J21">
        <f>SUM(Table1[[#This Row],[British]:[Aliens]])</f>
        <v>-9</v>
      </c>
      <c r="M21" t="s">
        <v>55</v>
      </c>
      <c r="N21" s="23">
        <v>-18</v>
      </c>
      <c r="O21" s="23">
        <v>-5</v>
      </c>
      <c r="P21" s="23"/>
      <c r="Q21" s="23">
        <v>0</v>
      </c>
      <c r="R21" s="22">
        <v>-9</v>
      </c>
      <c r="S21" s="22">
        <v>-3</v>
      </c>
      <c r="T21" s="22">
        <v>-1</v>
      </c>
      <c r="U21" s="22"/>
      <c r="V21">
        <f t="shared" si="4"/>
        <v>-36</v>
      </c>
      <c r="X21" t="s">
        <v>55</v>
      </c>
      <c r="Y21" s="23">
        <v>-18</v>
      </c>
      <c r="Z21" s="23">
        <v>-5</v>
      </c>
      <c r="AA21" s="23"/>
      <c r="AB21" s="23">
        <v>0</v>
      </c>
      <c r="AC21" s="22">
        <v>-9</v>
      </c>
      <c r="AD21" s="22">
        <v>-3</v>
      </c>
      <c r="AE21" s="22">
        <v>-1</v>
      </c>
      <c r="AF21" s="22"/>
      <c r="AG21">
        <f t="shared" si="5"/>
        <v>-36</v>
      </c>
      <c r="AR21" s="23">
        <f>AR20</f>
        <v>82</v>
      </c>
      <c r="AS21">
        <f>AS20</f>
        <v>22</v>
      </c>
      <c r="AW21" s="32"/>
      <c r="AX21" s="68"/>
      <c r="AZ21" s="63">
        <f t="shared" si="1"/>
        <v>0</v>
      </c>
      <c r="BA21" s="64">
        <f t="shared" si="2"/>
        <v>0</v>
      </c>
      <c r="BB21" s="35">
        <f t="shared" si="3"/>
        <v>0</v>
      </c>
    </row>
    <row r="22" spans="1:54" hidden="1" x14ac:dyDescent="0.25">
      <c r="A22">
        <v>2012</v>
      </c>
      <c r="B22" t="s">
        <v>18</v>
      </c>
      <c r="C22" t="s">
        <v>23</v>
      </c>
      <c r="D22">
        <v>111</v>
      </c>
      <c r="E22">
        <v>1</v>
      </c>
      <c r="F22">
        <v>110</v>
      </c>
      <c r="G22">
        <v>61</v>
      </c>
      <c r="H22">
        <v>14</v>
      </c>
      <c r="I22">
        <v>36</v>
      </c>
      <c r="J22">
        <f>SUM(Table1[[#This Row],[British]:[Aliens]])</f>
        <v>222</v>
      </c>
      <c r="V22">
        <f t="shared" si="4"/>
        <v>0</v>
      </c>
      <c r="AG22">
        <f t="shared" si="5"/>
        <v>0</v>
      </c>
      <c r="AR22" s="23">
        <f t="shared" ref="AR22" si="14">AR21</f>
        <v>82</v>
      </c>
      <c r="AS22">
        <f t="shared" ref="AS22" si="15">AS21</f>
        <v>22</v>
      </c>
      <c r="AW22" s="32" t="e">
        <f t="shared" si="6"/>
        <v>#DIV/0!</v>
      </c>
      <c r="AX22" s="68" t="e">
        <f t="shared" si="0"/>
        <v>#DIV/0!</v>
      </c>
      <c r="AZ22" s="63">
        <f t="shared" si="1"/>
        <v>0</v>
      </c>
      <c r="BA22" s="64">
        <f t="shared" si="2"/>
        <v>0</v>
      </c>
      <c r="BB22" s="35">
        <f t="shared" si="3"/>
        <v>0</v>
      </c>
    </row>
    <row r="23" spans="1:54" x14ac:dyDescent="0.25">
      <c r="A23">
        <v>2012</v>
      </c>
      <c r="B23" t="s">
        <v>18</v>
      </c>
      <c r="C23" t="s">
        <v>25</v>
      </c>
      <c r="D23">
        <v>47</v>
      </c>
      <c r="E23">
        <v>1</v>
      </c>
      <c r="F23">
        <v>47</v>
      </c>
      <c r="G23">
        <v>39</v>
      </c>
      <c r="H23">
        <v>5</v>
      </c>
      <c r="I23">
        <v>3</v>
      </c>
      <c r="J23">
        <f>SUM(Table1[[#This Row],[British]:[Aliens]])</f>
        <v>95</v>
      </c>
      <c r="M23" t="s">
        <v>56</v>
      </c>
      <c r="N23" s="23">
        <v>4</v>
      </c>
      <c r="O23" s="23">
        <v>36</v>
      </c>
      <c r="P23" s="23">
        <v>5</v>
      </c>
      <c r="Q23" s="23">
        <v>1</v>
      </c>
      <c r="R23" s="22"/>
      <c r="S23" s="22">
        <v>29</v>
      </c>
      <c r="T23" s="22">
        <v>9</v>
      </c>
      <c r="U23" s="22">
        <v>31</v>
      </c>
      <c r="V23">
        <f t="shared" si="4"/>
        <v>115</v>
      </c>
      <c r="X23" t="s">
        <v>56</v>
      </c>
      <c r="Y23" s="23">
        <v>4</v>
      </c>
      <c r="Z23" s="23">
        <v>36</v>
      </c>
      <c r="AA23" s="23">
        <v>5</v>
      </c>
      <c r="AB23" s="23">
        <v>1</v>
      </c>
      <c r="AC23" s="22"/>
      <c r="AD23" s="22">
        <v>29</v>
      </c>
      <c r="AE23" s="22">
        <v>9</v>
      </c>
      <c r="AF23" s="22">
        <v>31</v>
      </c>
      <c r="AG23">
        <f t="shared" si="5"/>
        <v>115</v>
      </c>
      <c r="AI23" t="s">
        <v>63</v>
      </c>
      <c r="AJ23" s="23">
        <v>4</v>
      </c>
      <c r="AK23" s="23">
        <v>36</v>
      </c>
      <c r="AL23" s="23">
        <v>5</v>
      </c>
      <c r="AM23" s="23">
        <v>1</v>
      </c>
      <c r="AN23" s="22"/>
      <c r="AO23" s="22">
        <v>29</v>
      </c>
      <c r="AP23" s="22">
        <v>9</v>
      </c>
      <c r="AQ23" s="22">
        <v>31</v>
      </c>
      <c r="AR23" s="23">
        <f t="shared" ref="AR23" si="16">AR24</f>
        <v>83</v>
      </c>
      <c r="AS23">
        <f t="shared" ref="AS23" si="17">AS24</f>
        <v>25</v>
      </c>
      <c r="AW23" s="32">
        <f t="shared" si="6"/>
        <v>0.78260869565217395</v>
      </c>
      <c r="AX23" s="68">
        <f t="shared" si="0"/>
        <v>0.4</v>
      </c>
      <c r="AZ23" s="63">
        <f t="shared" si="1"/>
        <v>36</v>
      </c>
      <c r="BA23" s="64">
        <f t="shared" si="2"/>
        <v>10</v>
      </c>
      <c r="BB23" s="35">
        <f t="shared" si="3"/>
        <v>69</v>
      </c>
    </row>
    <row r="24" spans="1:54" x14ac:dyDescent="0.25">
      <c r="J24" s="21">
        <f>SUM(Table1[[#This Row],[British]:[Aliens]])</f>
        <v>0</v>
      </c>
      <c r="N24" s="23"/>
      <c r="O24" s="23"/>
      <c r="P24" s="23"/>
      <c r="Q24" s="23"/>
      <c r="R24" s="22"/>
      <c r="S24" s="22"/>
      <c r="T24" s="22"/>
      <c r="U24" s="22"/>
      <c r="Y24" s="23"/>
      <c r="Z24" s="23"/>
      <c r="AA24" s="23"/>
      <c r="AB24" s="23"/>
      <c r="AC24" s="22"/>
      <c r="AD24" s="22"/>
      <c r="AE24" s="22"/>
      <c r="AF24" s="22"/>
      <c r="AI24" s="28" t="s">
        <v>67</v>
      </c>
      <c r="AJ24" s="29">
        <v>-18</v>
      </c>
      <c r="AK24" s="29">
        <v>-2</v>
      </c>
      <c r="AL24" s="29">
        <v>-1</v>
      </c>
      <c r="AM24" s="29"/>
      <c r="AN24" s="28">
        <v>-8</v>
      </c>
      <c r="AO24" s="28">
        <v>-2</v>
      </c>
      <c r="AP24" s="28"/>
      <c r="AQ24" s="28">
        <v>-1</v>
      </c>
      <c r="AR24" s="29">
        <f>SUM(AJ23:AQ23)+SUM(AJ24:AQ24)</f>
        <v>83</v>
      </c>
      <c r="AS24" s="30">
        <f t="shared" ref="AS24" si="18">SUM(AJ23:AM23,AJ24:AM24)</f>
        <v>25</v>
      </c>
      <c r="AT24" s="31">
        <f>SUM(AK23:AK24)/AS24</f>
        <v>1.36</v>
      </c>
      <c r="AW24" s="32"/>
      <c r="AX24" s="68">
        <f t="shared" si="0"/>
        <v>0.65625</v>
      </c>
      <c r="AZ24" s="63">
        <f t="shared" si="1"/>
        <v>-2</v>
      </c>
      <c r="BA24" s="64">
        <f t="shared" si="2"/>
        <v>-19</v>
      </c>
      <c r="BB24" s="35">
        <f t="shared" si="3"/>
        <v>-11</v>
      </c>
    </row>
    <row r="25" spans="1:54" x14ac:dyDescent="0.25">
      <c r="A25">
        <v>2012</v>
      </c>
      <c r="B25" t="s">
        <v>18</v>
      </c>
      <c r="C25" t="s">
        <v>26</v>
      </c>
      <c r="D25">
        <v>63</v>
      </c>
      <c r="E25" t="s">
        <v>27</v>
      </c>
      <c r="F25">
        <v>63</v>
      </c>
      <c r="G25">
        <v>22</v>
      </c>
      <c r="H25">
        <v>9</v>
      </c>
      <c r="I25">
        <v>33</v>
      </c>
      <c r="J25">
        <f>SUM(Table1[[#This Row],[British]:[Aliens]])</f>
        <v>127</v>
      </c>
      <c r="M25" t="s">
        <v>57</v>
      </c>
      <c r="N25" s="23">
        <v>-18</v>
      </c>
      <c r="O25" s="23">
        <v>-2</v>
      </c>
      <c r="P25" s="23">
        <v>-1</v>
      </c>
      <c r="Q25" s="23"/>
      <c r="R25" s="24">
        <v>-8</v>
      </c>
      <c r="S25" s="24">
        <v>-2</v>
      </c>
      <c r="T25" s="24"/>
      <c r="U25" s="24">
        <v>-1</v>
      </c>
      <c r="V25">
        <f t="shared" si="4"/>
        <v>-32</v>
      </c>
      <c r="X25" t="s">
        <v>57</v>
      </c>
      <c r="Y25" s="23">
        <v>-18</v>
      </c>
      <c r="Z25" s="23">
        <v>-2</v>
      </c>
      <c r="AA25" s="23">
        <v>-1</v>
      </c>
      <c r="AB25" s="23"/>
      <c r="AC25" s="24">
        <v>-8</v>
      </c>
      <c r="AD25" s="24">
        <v>-2</v>
      </c>
      <c r="AE25" s="24"/>
      <c r="AF25" s="24">
        <v>-1</v>
      </c>
      <c r="AG25">
        <f t="shared" si="5"/>
        <v>-32</v>
      </c>
      <c r="AR25" s="23">
        <f t="shared" ref="AR25:AS25" si="19">AR24</f>
        <v>83</v>
      </c>
      <c r="AS25">
        <f t="shared" si="19"/>
        <v>25</v>
      </c>
      <c r="AX25" s="66"/>
    </row>
    <row r="26" spans="1:54" hidden="1" x14ac:dyDescent="0.25">
      <c r="A26">
        <v>2012</v>
      </c>
      <c r="B26" t="s">
        <v>22</v>
      </c>
      <c r="C26" t="s">
        <v>23</v>
      </c>
      <c r="D26">
        <v>-37</v>
      </c>
      <c r="E26">
        <v>-35</v>
      </c>
      <c r="F26">
        <v>-2</v>
      </c>
      <c r="G26">
        <v>-1</v>
      </c>
      <c r="H26">
        <v>-1</v>
      </c>
      <c r="I26" t="s">
        <v>27</v>
      </c>
      <c r="J26">
        <f>SUM(Table1[[#This Row],[British]:[Aliens]])</f>
        <v>-39</v>
      </c>
    </row>
    <row r="27" spans="1:54" x14ac:dyDescent="0.25">
      <c r="A27">
        <v>2012</v>
      </c>
      <c r="B27" t="s">
        <v>22</v>
      </c>
      <c r="C27" t="s">
        <v>25</v>
      </c>
      <c r="D27">
        <v>-27</v>
      </c>
      <c r="E27">
        <v>-26</v>
      </c>
      <c r="F27">
        <v>-1</v>
      </c>
      <c r="G27">
        <v>-1</v>
      </c>
      <c r="H27">
        <v>0</v>
      </c>
      <c r="I27" t="s">
        <v>27</v>
      </c>
      <c r="J27">
        <f>SUM(Table1[[#This Row],[British]:[Aliens]])</f>
        <v>-28</v>
      </c>
    </row>
    <row r="28" spans="1:54" x14ac:dyDescent="0.25">
      <c r="A28">
        <v>2012</v>
      </c>
      <c r="B28" t="s">
        <v>22</v>
      </c>
      <c r="C28" t="s">
        <v>26</v>
      </c>
      <c r="D28">
        <v>-10</v>
      </c>
      <c r="E28">
        <v>-9</v>
      </c>
      <c r="F28">
        <v>-1</v>
      </c>
      <c r="G28">
        <v>0</v>
      </c>
      <c r="H28">
        <v>-1</v>
      </c>
      <c r="I28" t="s">
        <v>27</v>
      </c>
      <c r="J28">
        <f>SUM(Table1[[#This Row],[British]:[Aliens]])</f>
        <v>-11</v>
      </c>
    </row>
    <row r="29" spans="1:54" hidden="1" x14ac:dyDescent="0.25">
      <c r="A29">
        <v>2011</v>
      </c>
      <c r="B29" t="s">
        <v>18</v>
      </c>
      <c r="C29" t="s">
        <v>23</v>
      </c>
      <c r="D29">
        <v>98</v>
      </c>
      <c r="E29">
        <v>2</v>
      </c>
      <c r="F29">
        <v>96</v>
      </c>
      <c r="G29">
        <v>51</v>
      </c>
      <c r="H29">
        <v>20</v>
      </c>
      <c r="I29">
        <v>24</v>
      </c>
      <c r="J29">
        <f>SUM(Table1[[#This Row],[British]:[Aliens]])</f>
        <v>193</v>
      </c>
    </row>
    <row r="30" spans="1:54" x14ac:dyDescent="0.25">
      <c r="A30">
        <v>2011</v>
      </c>
      <c r="B30" t="s">
        <v>18</v>
      </c>
      <c r="C30" t="s">
        <v>25</v>
      </c>
      <c r="D30">
        <v>34</v>
      </c>
      <c r="E30">
        <v>1</v>
      </c>
      <c r="F30">
        <v>33</v>
      </c>
      <c r="G30">
        <v>26</v>
      </c>
      <c r="H30">
        <v>7</v>
      </c>
      <c r="I30" t="s">
        <v>27</v>
      </c>
      <c r="J30">
        <f>SUM(Table1[[#This Row],[British]:[Aliens]])</f>
        <v>67</v>
      </c>
    </row>
    <row r="31" spans="1:54" x14ac:dyDescent="0.25">
      <c r="A31">
        <v>2011</v>
      </c>
      <c r="B31" t="s">
        <v>18</v>
      </c>
      <c r="C31" t="s">
        <v>26</v>
      </c>
      <c r="D31">
        <v>64</v>
      </c>
      <c r="E31">
        <v>1</v>
      </c>
      <c r="F31">
        <v>63</v>
      </c>
      <c r="G31">
        <v>26</v>
      </c>
      <c r="H31">
        <v>13</v>
      </c>
      <c r="I31">
        <v>24</v>
      </c>
      <c r="J31">
        <f>SUM(Table1[[#This Row],[British]:[Aliens]])</f>
        <v>127</v>
      </c>
    </row>
    <row r="32" spans="1:54" hidden="1" x14ac:dyDescent="0.25">
      <c r="A32">
        <v>2011</v>
      </c>
      <c r="B32" t="s">
        <v>22</v>
      </c>
      <c r="C32" t="s">
        <v>23</v>
      </c>
      <c r="D32">
        <v>-36</v>
      </c>
      <c r="E32">
        <v>-27</v>
      </c>
      <c r="F32">
        <v>-9</v>
      </c>
      <c r="G32">
        <v>-8</v>
      </c>
      <c r="H32">
        <v>-1</v>
      </c>
      <c r="I32">
        <v>0</v>
      </c>
      <c r="J32">
        <f>SUM(Table1[[#This Row],[British]:[Aliens]])</f>
        <v>-45</v>
      </c>
    </row>
    <row r="33" spans="1:10" x14ac:dyDescent="0.25">
      <c r="A33">
        <v>2011</v>
      </c>
      <c r="B33" t="s">
        <v>22</v>
      </c>
      <c r="C33" t="s">
        <v>25</v>
      </c>
      <c r="D33">
        <v>-24</v>
      </c>
      <c r="E33">
        <v>-18</v>
      </c>
      <c r="F33">
        <v>-6</v>
      </c>
      <c r="G33">
        <v>-5</v>
      </c>
      <c r="H33" t="s">
        <v>27</v>
      </c>
      <c r="I33">
        <v>0</v>
      </c>
      <c r="J33">
        <f>SUM(Table1[[#This Row],[British]:[Aliens]])</f>
        <v>-29</v>
      </c>
    </row>
    <row r="34" spans="1:10" x14ac:dyDescent="0.25">
      <c r="A34">
        <v>2011</v>
      </c>
      <c r="B34" t="s">
        <v>22</v>
      </c>
      <c r="C34" t="s">
        <v>26</v>
      </c>
      <c r="D34">
        <v>-13</v>
      </c>
      <c r="E34">
        <v>-9</v>
      </c>
      <c r="F34">
        <v>-4</v>
      </c>
      <c r="G34">
        <v>-3</v>
      </c>
      <c r="H34">
        <v>-1</v>
      </c>
      <c r="I34" t="s">
        <v>27</v>
      </c>
      <c r="J34">
        <f>SUM(Table1[[#This Row],[British]:[Aliens]])</f>
        <v>-17</v>
      </c>
    </row>
    <row r="35" spans="1:10" hidden="1" x14ac:dyDescent="0.25">
      <c r="A35">
        <v>2010</v>
      </c>
      <c r="B35" t="s">
        <v>18</v>
      </c>
      <c r="C35" t="s">
        <v>23</v>
      </c>
      <c r="D35">
        <v>116</v>
      </c>
      <c r="E35">
        <v>4</v>
      </c>
      <c r="F35">
        <v>112</v>
      </c>
      <c r="G35">
        <v>65</v>
      </c>
      <c r="H35">
        <v>14</v>
      </c>
      <c r="I35">
        <v>32</v>
      </c>
      <c r="J35">
        <f>SUM(Table1[[#This Row],[British]:[Aliens]])</f>
        <v>227</v>
      </c>
    </row>
    <row r="36" spans="1:10" x14ac:dyDescent="0.25">
      <c r="A36">
        <v>2010</v>
      </c>
      <c r="B36" t="s">
        <v>18</v>
      </c>
      <c r="C36" t="s">
        <v>25</v>
      </c>
      <c r="D36">
        <v>47</v>
      </c>
      <c r="E36">
        <v>4</v>
      </c>
      <c r="F36">
        <v>43</v>
      </c>
      <c r="G36">
        <v>36</v>
      </c>
      <c r="H36">
        <v>5</v>
      </c>
      <c r="I36">
        <v>1</v>
      </c>
      <c r="J36">
        <f>SUM(Table1[[#This Row],[British]:[Aliens]])</f>
        <v>89</v>
      </c>
    </row>
    <row r="37" spans="1:10" x14ac:dyDescent="0.25">
      <c r="A37">
        <v>2010</v>
      </c>
      <c r="B37" t="s">
        <v>18</v>
      </c>
      <c r="C37" t="s">
        <v>26</v>
      </c>
      <c r="D37">
        <v>69</v>
      </c>
      <c r="F37">
        <v>69</v>
      </c>
      <c r="G37">
        <v>29</v>
      </c>
      <c r="H37">
        <v>9</v>
      </c>
      <c r="I37">
        <v>31</v>
      </c>
      <c r="J37">
        <f>SUM(Table1[[#This Row],[British]:[Aliens]])</f>
        <v>138</v>
      </c>
    </row>
    <row r="38" spans="1:10" hidden="1" x14ac:dyDescent="0.25">
      <c r="A38">
        <v>2010</v>
      </c>
      <c r="B38" t="s">
        <v>22</v>
      </c>
      <c r="C38" t="s">
        <v>23</v>
      </c>
      <c r="D38">
        <v>-31</v>
      </c>
      <c r="E38">
        <v>-26</v>
      </c>
      <c r="F38">
        <v>-5</v>
      </c>
      <c r="G38">
        <v>-3</v>
      </c>
      <c r="H38">
        <v>-1</v>
      </c>
      <c r="I38">
        <v>-1</v>
      </c>
      <c r="J38">
        <f>SUM(Table1[[#This Row],[British]:[Aliens]])</f>
        <v>-36</v>
      </c>
    </row>
    <row r="39" spans="1:10" x14ac:dyDescent="0.25">
      <c r="A39">
        <v>2010</v>
      </c>
      <c r="B39" t="s">
        <v>22</v>
      </c>
      <c r="C39" t="s">
        <v>25</v>
      </c>
      <c r="D39">
        <v>-21</v>
      </c>
      <c r="E39">
        <v>-18</v>
      </c>
      <c r="F39">
        <v>-3</v>
      </c>
      <c r="G39">
        <v>-2</v>
      </c>
      <c r="H39">
        <v>-1</v>
      </c>
      <c r="I39" t="s">
        <v>27</v>
      </c>
      <c r="J39">
        <f>SUM(Table1[[#This Row],[British]:[Aliens]])</f>
        <v>-24</v>
      </c>
    </row>
    <row r="40" spans="1:10" x14ac:dyDescent="0.25">
      <c r="A40">
        <v>2010</v>
      </c>
      <c r="B40" t="s">
        <v>22</v>
      </c>
      <c r="C40" t="s">
        <v>26</v>
      </c>
      <c r="D40">
        <v>-10</v>
      </c>
      <c r="E40">
        <v>-8</v>
      </c>
      <c r="F40">
        <v>-2</v>
      </c>
      <c r="G40">
        <v>-2</v>
      </c>
      <c r="H40" t="s">
        <v>27</v>
      </c>
      <c r="I40">
        <v>-1</v>
      </c>
      <c r="J40">
        <f>SUM(Table1[[#This Row],[British]:[Aliens]])</f>
        <v>-13</v>
      </c>
    </row>
  </sheetData>
  <sortState ref="AI7:AI20">
    <sortCondition ref="AI7"/>
  </sortState>
  <pageMargins left="0.7" right="0.7" top="0.75" bottom="0.75" header="0.3" footer="0.3"/>
  <pageSetup paperSize="9" orientation="portrait" horizontalDpi="4294967295" verticalDpi="4294967295" r:id="rId1"/>
  <ignoredErrors>
    <ignoredError sqref="AS8 AS12 AS16 AS24 BA8" formulaRange="1"/>
    <ignoredError sqref="AS17:AS19" formula="1"/>
    <ignoredError sqref="AS20" formula="1" formulaRang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 Immigration</dc:title>
  <dc:creator>Dave</dc:creator>
  <cp:keywords>UK immigration 2010-2014</cp:keywords>
  <dc:description>An analusis of the UK Immigration Stats</dc:description>
  <cp:lastModifiedBy>Dave</cp:lastModifiedBy>
  <dcterms:created xsi:type="dcterms:W3CDTF">2016-08-06T20:03:24Z</dcterms:created>
  <dcterms:modified xsi:type="dcterms:W3CDTF">2016-08-26T13:48:30Z</dcterms:modified>
</cp:coreProperties>
</file>